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mesures juin 2011 def" sheetId="1" r:id="rId1"/>
  </sheets>
  <externalReferences>
    <externalReference r:id="rId4"/>
    <externalReference r:id="rId5"/>
  </externalReferences>
  <definedNames>
    <definedName name="base_elm" localSheetId="0">'[2]base pour bassin'!$G$4:$K$411</definedName>
    <definedName name="base_elm">'[1]mat - base bassin'!#REF!</definedName>
    <definedName name="base_mat" localSheetId="0">'[2]base pour bassin'!$A$4:$E$412</definedName>
    <definedName name="liste_mesures" localSheetId="0">'[2]doc'!$A$5:$A$17</definedName>
    <definedName name="mesures_juin" localSheetId="0">'[2]liste mesures juin'!$M$6:$M$166</definedName>
  </definedNames>
  <calcPr fullCalcOnLoad="1"/>
</workbook>
</file>

<file path=xl/sharedStrings.xml><?xml version="1.0" encoding="utf-8"?>
<sst xmlns="http://schemas.openxmlformats.org/spreadsheetml/2006/main" count="427" uniqueCount="265">
  <si>
    <t>BASSIN 1</t>
  </si>
  <si>
    <t>Mesures avril 2011</t>
  </si>
  <si>
    <t>Mesures juin 2011</t>
  </si>
  <si>
    <t>RNE</t>
  </si>
  <si>
    <t>Type</t>
  </si>
  <si>
    <t>Ecole</t>
  </si>
  <si>
    <t>Prév. Mars 2011</t>
  </si>
  <si>
    <t>Cl RS10</t>
  </si>
  <si>
    <t>mesures</t>
  </si>
  <si>
    <t>Cl.</t>
  </si>
  <si>
    <t>E/C
après mesure avril</t>
  </si>
  <si>
    <t>Prév. Juin</t>
  </si>
  <si>
    <t>E/C</t>
  </si>
  <si>
    <t>E/C
après mesure juin</t>
  </si>
  <si>
    <t>AUBERVILLIERS 1</t>
  </si>
  <si>
    <t>0496J</t>
  </si>
  <si>
    <t>0504T</t>
  </si>
  <si>
    <t>2500M2</t>
  </si>
  <si>
    <t>AUBERVILLIERS 2</t>
  </si>
  <si>
    <t>0302Y</t>
  </si>
  <si>
    <t>0178N</t>
  </si>
  <si>
    <t>elm</t>
  </si>
  <si>
    <t>QUINET EDGAR</t>
  </si>
  <si>
    <t>1 transfert</t>
  </si>
  <si>
    <t>Annul F</t>
  </si>
  <si>
    <t>0605C</t>
  </si>
  <si>
    <t>0869P</t>
  </si>
  <si>
    <t>DUGNY</t>
  </si>
  <si>
    <t>0465A</t>
  </si>
  <si>
    <t>0391V</t>
  </si>
  <si>
    <t>EPINAY SUR SEINE</t>
  </si>
  <si>
    <t>1582P</t>
  </si>
  <si>
    <t>0524P</t>
  </si>
  <si>
    <t>1408A</t>
  </si>
  <si>
    <t>1280L</t>
  </si>
  <si>
    <t>1622H</t>
  </si>
  <si>
    <t>0260C</t>
  </si>
  <si>
    <t>0988U</t>
  </si>
  <si>
    <t>0572S</t>
  </si>
  <si>
    <t>0285E</t>
  </si>
  <si>
    <t>LA COURNEUVE</t>
  </si>
  <si>
    <t>1715J</t>
  </si>
  <si>
    <t>0566K</t>
  </si>
  <si>
    <t>1995N</t>
  </si>
  <si>
    <t>2485W</t>
  </si>
  <si>
    <t>0400E</t>
  </si>
  <si>
    <t>0558B</t>
  </si>
  <si>
    <t>1996P</t>
  </si>
  <si>
    <t>LE BOURGET</t>
  </si>
  <si>
    <t>2503R</t>
  </si>
  <si>
    <t>PIERREFITTE</t>
  </si>
  <si>
    <t>0477N</t>
  </si>
  <si>
    <t>0206U</t>
  </si>
  <si>
    <t>SAINT DENIS 1</t>
  </si>
  <si>
    <t>1748V</t>
  </si>
  <si>
    <t>2502P</t>
  </si>
  <si>
    <t>mat</t>
  </si>
  <si>
    <t>DOISNEAU ROBERT (ZEP)</t>
  </si>
  <si>
    <t>3 transferts + 1 O</t>
  </si>
  <si>
    <t>AS</t>
  </si>
  <si>
    <t>2470E</t>
  </si>
  <si>
    <t>0505U</t>
  </si>
  <si>
    <t>0436U</t>
  </si>
  <si>
    <t>SAINT DENIS 1 maternelles</t>
  </si>
  <si>
    <t>1 OR ville</t>
  </si>
  <si>
    <t>maintien OR ville</t>
  </si>
  <si>
    <t>2500M</t>
  </si>
  <si>
    <t>CASARES MARIA (ZEP)</t>
  </si>
  <si>
    <t>3 transferts + 2 O</t>
  </si>
  <si>
    <t>2471F</t>
  </si>
  <si>
    <t>1308S</t>
  </si>
  <si>
    <t>1476Z</t>
  </si>
  <si>
    <t>1478B</t>
  </si>
  <si>
    <t>0184V</t>
  </si>
  <si>
    <t>0306C</t>
  </si>
  <si>
    <t>SAINT DENIS 2</t>
  </si>
  <si>
    <t>2448F</t>
  </si>
  <si>
    <t>1056T</t>
  </si>
  <si>
    <t>1559P</t>
  </si>
  <si>
    <t>1521Y</t>
  </si>
  <si>
    <t>2016L</t>
  </si>
  <si>
    <t>0342S</t>
  </si>
  <si>
    <t>0223M</t>
  </si>
  <si>
    <t>1591Z</t>
  </si>
  <si>
    <t>2472G</t>
  </si>
  <si>
    <t>SAINT OUEN</t>
  </si>
  <si>
    <t>0448G</t>
  </si>
  <si>
    <t>1084Y</t>
  </si>
  <si>
    <t>1522Z</t>
  </si>
  <si>
    <t>0241G</t>
  </si>
  <si>
    <t>0354E</t>
  </si>
  <si>
    <t>STAINS</t>
  </si>
  <si>
    <t>0472H</t>
  </si>
  <si>
    <t>1015Y</t>
  </si>
  <si>
    <t>0202P</t>
  </si>
  <si>
    <t>0998E</t>
  </si>
  <si>
    <t>VILLETANEUSE</t>
  </si>
  <si>
    <t>1425U</t>
  </si>
  <si>
    <t>BASSIN 2</t>
  </si>
  <si>
    <t>AULNAY SOUS BOIS 1</t>
  </si>
  <si>
    <t>1554J</t>
  </si>
  <si>
    <t>1061Y</t>
  </si>
  <si>
    <t>1459F</t>
  </si>
  <si>
    <t>1081V</t>
  </si>
  <si>
    <t>1469S</t>
  </si>
  <si>
    <t>0745E</t>
  </si>
  <si>
    <t>AULNAY SOUS BOIS 2</t>
  </si>
  <si>
    <t>1498Y</t>
  </si>
  <si>
    <t>0737W</t>
  </si>
  <si>
    <t>1752Z</t>
  </si>
  <si>
    <t>0735U</t>
  </si>
  <si>
    <t>1244X</t>
  </si>
  <si>
    <t>DRANCY</t>
  </si>
  <si>
    <t>0449H</t>
  </si>
  <si>
    <t>1258M</t>
  </si>
  <si>
    <t>2340N</t>
  </si>
  <si>
    <t>LE BLANC MESNIL</t>
  </si>
  <si>
    <t>0785Y</t>
  </si>
  <si>
    <t>0761X</t>
  </si>
  <si>
    <t>2501N</t>
  </si>
  <si>
    <t>0754P</t>
  </si>
  <si>
    <t>SEVRAN</t>
  </si>
  <si>
    <t>1636Y</t>
  </si>
  <si>
    <t>1454A</t>
  </si>
  <si>
    <t>2372Y</t>
  </si>
  <si>
    <t>TREMBLAY EN FRANCE</t>
  </si>
  <si>
    <t>0984P</t>
  </si>
  <si>
    <t>0719B</t>
  </si>
  <si>
    <t>1320E</t>
  </si>
  <si>
    <t>VILLEPINTE</t>
  </si>
  <si>
    <t>0796K</t>
  </si>
  <si>
    <t>1911X</t>
  </si>
  <si>
    <t>2072X</t>
  </si>
  <si>
    <t>2028Z</t>
  </si>
  <si>
    <t>1627N</t>
  </si>
  <si>
    <t>0729M</t>
  </si>
  <si>
    <t>BASSIN 3</t>
  </si>
  <si>
    <t>BAGNOLET</t>
  </si>
  <si>
    <t>0512B</t>
  </si>
  <si>
    <t>0565J</t>
  </si>
  <si>
    <t>0378F</t>
  </si>
  <si>
    <t>BOBIGNY  1&amp;5</t>
  </si>
  <si>
    <t>0412T</t>
  </si>
  <si>
    <t>1251E</t>
  </si>
  <si>
    <t>DELAUNE AUGUSTE (ZEP)</t>
  </si>
  <si>
    <t/>
  </si>
  <si>
    <t>1401T</t>
  </si>
  <si>
    <t>1249C</t>
  </si>
  <si>
    <t>0484W</t>
  </si>
  <si>
    <t>1400S</t>
  </si>
  <si>
    <t>OR (*)</t>
  </si>
  <si>
    <t>BOBIGNY élémentaires</t>
  </si>
  <si>
    <t>OR Ville</t>
  </si>
  <si>
    <t>annulation(*)</t>
  </si>
  <si>
    <t>LE PRE ST GERVAIS</t>
  </si>
  <si>
    <t>0320T</t>
  </si>
  <si>
    <t>LES LILAS</t>
  </si>
  <si>
    <t>1410C</t>
  </si>
  <si>
    <t>MONTREUIL 1</t>
  </si>
  <si>
    <t>0882D</t>
  </si>
  <si>
    <t>0418Z</t>
  </si>
  <si>
    <t>0416X</t>
  </si>
  <si>
    <t>1283P</t>
  </si>
  <si>
    <t>MONTREUIL 2</t>
  </si>
  <si>
    <t>1064B</t>
  </si>
  <si>
    <t>1477A</t>
  </si>
  <si>
    <t>NOISY LE SEC</t>
  </si>
  <si>
    <t>1415H</t>
  </si>
  <si>
    <t>1417K</t>
  </si>
  <si>
    <t>1175X</t>
  </si>
  <si>
    <t>maintien OR</t>
  </si>
  <si>
    <t>PANTIN</t>
  </si>
  <si>
    <t>2000U</t>
  </si>
  <si>
    <t>pas de mesure</t>
  </si>
  <si>
    <t>0560D</t>
  </si>
  <si>
    <t>JOLIOT-CURIE (ZEP)</t>
  </si>
  <si>
    <t>1 F</t>
  </si>
  <si>
    <t>1966G</t>
  </si>
  <si>
    <t>0431N</t>
  </si>
  <si>
    <t>1300H</t>
  </si>
  <si>
    <t>1299G</t>
  </si>
  <si>
    <t>0164Y</t>
  </si>
  <si>
    <t>2482T</t>
  </si>
  <si>
    <t>1910W</t>
  </si>
  <si>
    <t>ROMAINVILLE</t>
  </si>
  <si>
    <t>0539F</t>
  </si>
  <si>
    <t>0159T</t>
  </si>
  <si>
    <t>1305N</t>
  </si>
  <si>
    <t>ROSNY SOUS BOIS</t>
  </si>
  <si>
    <t>0562F</t>
  </si>
  <si>
    <t>2054C</t>
  </si>
  <si>
    <t>0423E</t>
  </si>
  <si>
    <t>0489B</t>
  </si>
  <si>
    <t>0585F</t>
  </si>
  <si>
    <t>1579L</t>
  </si>
  <si>
    <t>0548R</t>
  </si>
  <si>
    <t>0341R</t>
  </si>
  <si>
    <t>ROSNY élémentaires</t>
  </si>
  <si>
    <t>2 OR Ville</t>
  </si>
  <si>
    <t>Annul 1 OR ville</t>
  </si>
  <si>
    <t>BASSIN 4</t>
  </si>
  <si>
    <t>BONDY</t>
  </si>
  <si>
    <t>2265G</t>
  </si>
  <si>
    <t>0576W</t>
  </si>
  <si>
    <t>0414V</t>
  </si>
  <si>
    <t>2441Y</t>
  </si>
  <si>
    <t>0213B</t>
  </si>
  <si>
    <t>0546N</t>
  </si>
  <si>
    <t>0574U</t>
  </si>
  <si>
    <t>0327A</t>
  </si>
  <si>
    <t>CLICHY SOUS BOIS</t>
  </si>
  <si>
    <t>2504Sm</t>
  </si>
  <si>
    <t>0802S</t>
  </si>
  <si>
    <t>1403V</t>
  </si>
  <si>
    <t>F + AS</t>
  </si>
  <si>
    <t>1552G</t>
  </si>
  <si>
    <t>1875H</t>
  </si>
  <si>
    <t>2504Se</t>
  </si>
  <si>
    <t>1474X</t>
  </si>
  <si>
    <t>(*) élémentaire La Dhuys : réserve de maternelle confirmée en élémentaire</t>
  </si>
  <si>
    <t>GAGNY</t>
  </si>
  <si>
    <t>0816G</t>
  </si>
  <si>
    <t>0637M</t>
  </si>
  <si>
    <t>LE RAINCY</t>
  </si>
  <si>
    <t>1519W</t>
  </si>
  <si>
    <t>0673B</t>
  </si>
  <si>
    <t>LES PAVILLONS /S BOIS</t>
  </si>
  <si>
    <t>0402G</t>
  </si>
  <si>
    <t>1771V</t>
  </si>
  <si>
    <t>LIVRY GARGAN</t>
  </si>
  <si>
    <t>0803T</t>
  </si>
  <si>
    <t>0805V</t>
  </si>
  <si>
    <t>MONTFERMEIL</t>
  </si>
  <si>
    <t>0807X</t>
  </si>
  <si>
    <t>1558N</t>
  </si>
  <si>
    <t>0808Y</t>
  </si>
  <si>
    <t>0842K</t>
  </si>
  <si>
    <t>0993Z</t>
  </si>
  <si>
    <t>NEUILLY PLAISANCE</t>
  </si>
  <si>
    <t>1511M</t>
  </si>
  <si>
    <t>1510L</t>
  </si>
  <si>
    <t>1289W</t>
  </si>
  <si>
    <t>OR CLIN</t>
  </si>
  <si>
    <t>transformée en 
OR CLIN département</t>
  </si>
  <si>
    <t>NEUILLY SUR MARNE</t>
  </si>
  <si>
    <t>0855Z</t>
  </si>
  <si>
    <t>0994A</t>
  </si>
  <si>
    <t>NOISY LE GRAND</t>
  </si>
  <si>
    <t>0980K</t>
  </si>
  <si>
    <t>1878L</t>
  </si>
  <si>
    <t>1769T</t>
  </si>
  <si>
    <t>1820Y</t>
  </si>
  <si>
    <t>0829W</t>
  </si>
  <si>
    <t>0874V</t>
  </si>
  <si>
    <t>1877K</t>
  </si>
  <si>
    <t>1514R</t>
  </si>
  <si>
    <t>1774Y</t>
  </si>
  <si>
    <t>VAUJOURS</t>
  </si>
  <si>
    <t>1777B</t>
  </si>
  <si>
    <t>O</t>
  </si>
  <si>
    <t>0706M</t>
  </si>
  <si>
    <t>VILLEMOMBLE</t>
  </si>
  <si>
    <t>0154M</t>
  </si>
  <si>
    <t>0250S</t>
  </si>
  <si>
    <t>(*) l' OR ville élémentaire restante est maintenue pour l'élémentaire Cachin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</si>
</sst>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&quot; F&quot;;[Red]\-#,##0&quot; F&quot;"/>
    <numFmt numFmtId="174" formatCode="\+__0;\-__0"/>
    <numFmt numFmtId="175" formatCode="\+__0.0;\-__0.0"/>
    <numFmt numFmtId="176" formatCode="\+__0.00;\-__0.00"/>
    <numFmt numFmtId="177" formatCode="\+_0;\-_0"/>
    <numFmt numFmtId="178" formatCode="\+__0;[Red]\-__0"/>
    <numFmt numFmtId="179" formatCode="[Blue]\+__0;[Red]\-__0"/>
    <numFmt numFmtId="180" formatCode="[Blue]\+__0.0;[Red]\-__0.0"/>
    <numFmt numFmtId="181" formatCode="[Blue]\+__0.00;[Red]\-__0.00"/>
  </numFmts>
  <fonts count="8">
    <font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10"/>
      <color indexed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2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4" fontId="4" fillId="0" borderId="3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174" fontId="4" fillId="0" borderId="7" xfId="0" applyNumberFormat="1" applyFont="1" applyBorder="1" applyAlignment="1">
      <alignment horizontal="center" vertical="center"/>
    </xf>
    <xf numFmtId="174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ARTE%20SCOLAIRE%201ER%20DEGRE\Carte%20scolaire%202011-2012\Phase%202-1%20-%20ajustements%20de%20juin%202011\CTPD%20du%2030%20juin%202011%20-%20mesures%20&#233;co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sateur\Bureau\Pr&#233;paration%20RS2009\CTPD%20du%2025%20juin%202009%20-%20mesures%20&#233;co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ures juin 2011 def"/>
      <sheetName val="synthèse coût"/>
      <sheetName val="TCD synthèse"/>
      <sheetName val="TCD contrôle"/>
      <sheetName val="proposition mesures av stab eff"/>
      <sheetName val="synthèse figée 23-06"/>
      <sheetName val="coût ouvertures"/>
      <sheetName val="synthèse carte"/>
      <sheetName val="décompte postes"/>
      <sheetName val="balance provisoire CTPD 25-06"/>
      <sheetName val="doc"/>
      <sheetName val="mat - base bassin"/>
      <sheetName val="elm - base bassin"/>
    </sheetNames>
    <sheetDataSet>
      <sheetData sheetId="5">
        <row r="12">
          <cell r="B12" t="str">
            <v>0496J</v>
          </cell>
          <cell r="C12" t="str">
            <v>AUBERVILLIERS 1</v>
          </cell>
          <cell r="D12" t="str">
            <v>mat</v>
          </cell>
          <cell r="E12" t="str">
            <v>ROUSSEAU JEAN-JACQUES</v>
          </cell>
          <cell r="F12">
            <v>274</v>
          </cell>
          <cell r="G12">
            <v>11</v>
          </cell>
          <cell r="H12" t="str">
            <v/>
          </cell>
          <cell r="I12">
            <v>11</v>
          </cell>
          <cell r="J12">
            <v>24.90909090909091</v>
          </cell>
          <cell r="K12">
            <v>270</v>
          </cell>
          <cell r="L12">
            <v>24.545454545454547</v>
          </cell>
          <cell r="M12" t="str">
            <v>AS</v>
          </cell>
          <cell r="N12">
            <v>11</v>
          </cell>
          <cell r="O12">
            <v>24.545454545454547</v>
          </cell>
          <cell r="P12">
            <v>273</v>
          </cell>
          <cell r="Q12">
            <v>255</v>
          </cell>
        </row>
        <row r="13">
          <cell r="B13" t="str">
            <v>0504T</v>
          </cell>
          <cell r="C13" t="str">
            <v>AUBERVILLIERS 1</v>
          </cell>
          <cell r="D13" t="str">
            <v>mat</v>
          </cell>
          <cell r="E13" t="str">
            <v>SAINT-JUST (ZEP)</v>
          </cell>
          <cell r="F13">
            <v>286</v>
          </cell>
          <cell r="G13">
            <v>11</v>
          </cell>
          <cell r="H13" t="str">
            <v/>
          </cell>
          <cell r="I13">
            <v>11</v>
          </cell>
          <cell r="J13">
            <v>26</v>
          </cell>
          <cell r="K13">
            <v>299</v>
          </cell>
          <cell r="L13">
            <v>27.181818181818183</v>
          </cell>
          <cell r="M13" t="str">
            <v>OR ville -&gt;O</v>
          </cell>
          <cell r="N13">
            <v>12</v>
          </cell>
          <cell r="O13">
            <v>24.916666666666668</v>
          </cell>
          <cell r="P13">
            <v>275</v>
          </cell>
          <cell r="Q13">
            <v>266</v>
          </cell>
        </row>
        <row r="14">
          <cell r="B14" t="str">
            <v>2500M2</v>
          </cell>
          <cell r="C14" t="str">
            <v>AUBERVILLIERS 1</v>
          </cell>
          <cell r="D14" t="str">
            <v>elm</v>
          </cell>
          <cell r="E14" t="str">
            <v>CASARES MARIA (ST DENIS)</v>
          </cell>
          <cell r="F14">
            <v>138</v>
          </cell>
          <cell r="G14">
            <v>0</v>
          </cell>
          <cell r="H14" t="str">
            <v>6 transferts</v>
          </cell>
          <cell r="I14">
            <v>6</v>
          </cell>
          <cell r="J14">
            <v>23</v>
          </cell>
          <cell r="K14">
            <v>162</v>
          </cell>
          <cell r="L14">
            <v>27</v>
          </cell>
          <cell r="M14" t="str">
            <v>O</v>
          </cell>
          <cell r="N14">
            <v>7</v>
          </cell>
          <cell r="O14">
            <v>23.142857142857142</v>
          </cell>
          <cell r="P14">
            <v>0</v>
          </cell>
          <cell r="Q14">
            <v>0</v>
          </cell>
        </row>
        <row r="15">
          <cell r="B15" t="str">
            <v>0302Y</v>
          </cell>
          <cell r="C15" t="str">
            <v>AUBERVILLIERS 2</v>
          </cell>
          <cell r="D15" t="str">
            <v>elm</v>
          </cell>
          <cell r="E15" t="str">
            <v>MATHIEZ ALBERT (ZEP)</v>
          </cell>
          <cell r="F15">
            <v>229</v>
          </cell>
          <cell r="G15">
            <v>11</v>
          </cell>
          <cell r="H15" t="str">
            <v>1 transfert</v>
          </cell>
          <cell r="I15">
            <v>10</v>
          </cell>
          <cell r="J15">
            <v>22.9</v>
          </cell>
          <cell r="K15">
            <v>248</v>
          </cell>
          <cell r="L15">
            <v>24.8</v>
          </cell>
          <cell r="M15" t="str">
            <v>AS</v>
          </cell>
          <cell r="N15">
            <v>10</v>
          </cell>
          <cell r="O15">
            <v>24.8</v>
          </cell>
          <cell r="P15">
            <v>267</v>
          </cell>
          <cell r="Q15">
            <v>251</v>
          </cell>
        </row>
        <row r="16">
          <cell r="B16" t="str">
            <v>0869P</v>
          </cell>
          <cell r="C16" t="str">
            <v>AUBERVILLIERS 2</v>
          </cell>
          <cell r="D16" t="str">
            <v>elm</v>
          </cell>
          <cell r="E16" t="str">
            <v>VALLES JULES</v>
          </cell>
          <cell r="F16">
            <v>328</v>
          </cell>
          <cell r="G16">
            <v>15</v>
          </cell>
          <cell r="H16" t="str">
            <v/>
          </cell>
          <cell r="I16">
            <v>15</v>
          </cell>
          <cell r="J16">
            <v>21.866666666666667</v>
          </cell>
          <cell r="K16">
            <v>351</v>
          </cell>
          <cell r="L16">
            <v>23.4</v>
          </cell>
          <cell r="M16" t="str">
            <v>AS</v>
          </cell>
          <cell r="N16">
            <v>15</v>
          </cell>
          <cell r="O16">
            <v>23.4</v>
          </cell>
          <cell r="P16">
            <v>350</v>
          </cell>
          <cell r="Q16">
            <v>334</v>
          </cell>
          <cell r="R16" t="str">
            <v>vu en GT-CTPD</v>
          </cell>
        </row>
        <row r="17">
          <cell r="B17" t="str">
            <v>0605C</v>
          </cell>
          <cell r="C17" t="str">
            <v>AUBERVILLIERS 2</v>
          </cell>
          <cell r="D17" t="str">
            <v>elm</v>
          </cell>
          <cell r="E17" t="str">
            <v>VARLIN EUGENE</v>
          </cell>
          <cell r="F17">
            <v>310</v>
          </cell>
          <cell r="G17">
            <v>14</v>
          </cell>
          <cell r="H17" t="str">
            <v>1 transfert</v>
          </cell>
          <cell r="I17">
            <v>13</v>
          </cell>
          <cell r="J17">
            <v>23.846153846153847</v>
          </cell>
          <cell r="K17">
            <v>299</v>
          </cell>
          <cell r="L17">
            <v>23</v>
          </cell>
          <cell r="M17" t="str">
            <v>AS</v>
          </cell>
          <cell r="N17">
            <v>13</v>
          </cell>
          <cell r="O17">
            <v>23</v>
          </cell>
          <cell r="P17">
            <v>324</v>
          </cell>
          <cell r="Q17">
            <v>313</v>
          </cell>
          <cell r="R17" t="str">
            <v>attendre rentrée</v>
          </cell>
        </row>
        <row r="18">
          <cell r="B18" t="str">
            <v>1554J</v>
          </cell>
          <cell r="C18" t="str">
            <v>AULNAY SOUS BOIS 1</v>
          </cell>
          <cell r="D18" t="str">
            <v>mat</v>
          </cell>
          <cell r="E18" t="str">
            <v>CROIX SAINT-MARC (ZEP)</v>
          </cell>
          <cell r="F18">
            <v>104</v>
          </cell>
          <cell r="G18">
            <v>5</v>
          </cell>
          <cell r="H18" t="str">
            <v>AS</v>
          </cell>
          <cell r="I18">
            <v>5</v>
          </cell>
          <cell r="J18">
            <v>20.8</v>
          </cell>
          <cell r="K18">
            <v>99</v>
          </cell>
          <cell r="L18">
            <v>19.8</v>
          </cell>
          <cell r="M18" t="str">
            <v>AS</v>
          </cell>
          <cell r="N18">
            <v>5</v>
          </cell>
          <cell r="O18">
            <v>19.8</v>
          </cell>
          <cell r="P18">
            <v>108</v>
          </cell>
          <cell r="Q18">
            <v>99</v>
          </cell>
          <cell r="R18" t="str">
            <v>vu en GT-CTPD comptage rentrée</v>
          </cell>
        </row>
        <row r="19">
          <cell r="B19" t="str">
            <v>1061Y</v>
          </cell>
          <cell r="C19" t="str">
            <v>AULNAY SOUS BOIS 1</v>
          </cell>
          <cell r="D19" t="str">
            <v>mat</v>
          </cell>
          <cell r="E19" t="str">
            <v>FERRY 1 (ZEP)</v>
          </cell>
          <cell r="F19">
            <v>152</v>
          </cell>
          <cell r="G19">
            <v>7</v>
          </cell>
          <cell r="H19" t="str">
            <v>AS</v>
          </cell>
          <cell r="I19">
            <v>7</v>
          </cell>
          <cell r="J19">
            <v>21.714285714285715</v>
          </cell>
          <cell r="K19">
            <v>135</v>
          </cell>
          <cell r="L19">
            <v>19.285714285714285</v>
          </cell>
          <cell r="M19" t="str">
            <v>F</v>
          </cell>
          <cell r="N19">
            <v>6</v>
          </cell>
          <cell r="O19">
            <v>22.5</v>
          </cell>
          <cell r="P19">
            <v>156</v>
          </cell>
          <cell r="Q19">
            <v>153</v>
          </cell>
        </row>
        <row r="20">
          <cell r="B20" t="str">
            <v>1459F</v>
          </cell>
          <cell r="C20" t="str">
            <v>AULNAY SOUS BOIS 1</v>
          </cell>
          <cell r="D20" t="str">
            <v>mat</v>
          </cell>
          <cell r="E20" t="str">
            <v>PETITS ORMES (ZEP)</v>
          </cell>
          <cell r="F20">
            <v>145</v>
          </cell>
          <cell r="G20">
            <v>7</v>
          </cell>
          <cell r="H20" t="str">
            <v>1 Fbl</v>
          </cell>
          <cell r="I20">
            <v>7</v>
          </cell>
          <cell r="J20">
            <v>20.714285714285715</v>
          </cell>
          <cell r="K20">
            <v>154</v>
          </cell>
          <cell r="L20">
            <v>22</v>
          </cell>
          <cell r="M20" t="str">
            <v>Annul Fbl</v>
          </cell>
          <cell r="N20">
            <v>7</v>
          </cell>
          <cell r="O20">
            <v>22</v>
          </cell>
          <cell r="P20">
            <v>163</v>
          </cell>
          <cell r="Q20">
            <v>156</v>
          </cell>
          <cell r="R20" t="str">
            <v>vu en GT-CTPD comptage rentrée</v>
          </cell>
        </row>
        <row r="21">
          <cell r="B21" t="str">
            <v>1081V</v>
          </cell>
          <cell r="C21" t="str">
            <v>AULNAY SOUS BOIS 1</v>
          </cell>
          <cell r="D21" t="str">
            <v>elm</v>
          </cell>
          <cell r="E21" t="str">
            <v>FERRY 1 (ZEP)</v>
          </cell>
          <cell r="F21">
            <v>132</v>
          </cell>
          <cell r="G21">
            <v>7</v>
          </cell>
          <cell r="H21" t="str">
            <v>AS</v>
          </cell>
          <cell r="I21">
            <v>7</v>
          </cell>
          <cell r="J21">
            <v>18.857142857142858</v>
          </cell>
          <cell r="K21">
            <v>137</v>
          </cell>
          <cell r="L21">
            <v>19.571428571428573</v>
          </cell>
          <cell r="M21" t="str">
            <v>F + AS</v>
          </cell>
          <cell r="N21">
            <v>7</v>
          </cell>
          <cell r="O21">
            <v>19.571428571428573</v>
          </cell>
          <cell r="P21">
            <v>168</v>
          </cell>
          <cell r="Q21">
            <v>146</v>
          </cell>
          <cell r="R21" t="str">
            <v>AS à la rentrée </v>
          </cell>
        </row>
        <row r="22">
          <cell r="B22" t="str">
            <v>0745E</v>
          </cell>
          <cell r="C22" t="str">
            <v>AULNAY SOUS BOIS 1</v>
          </cell>
          <cell r="D22" t="str">
            <v>elm</v>
          </cell>
          <cell r="E22" t="str">
            <v>FONT. DES PRES 2</v>
          </cell>
          <cell r="F22">
            <v>158</v>
          </cell>
          <cell r="G22">
            <v>6</v>
          </cell>
          <cell r="H22" t="str">
            <v>AS</v>
          </cell>
          <cell r="I22">
            <v>6</v>
          </cell>
          <cell r="J22">
            <v>26.333333333333332</v>
          </cell>
          <cell r="K22">
            <v>151</v>
          </cell>
          <cell r="L22">
            <v>25.166666666666668</v>
          </cell>
          <cell r="M22" t="str">
            <v>AS</v>
          </cell>
          <cell r="N22">
            <v>6</v>
          </cell>
          <cell r="O22">
            <v>25.166666666666668</v>
          </cell>
          <cell r="P22">
            <v>153</v>
          </cell>
          <cell r="Q22">
            <v>148</v>
          </cell>
          <cell r="R22" t="str">
            <v>vu en GT-CTPD</v>
          </cell>
        </row>
        <row r="23">
          <cell r="B23" t="str">
            <v>1469S</v>
          </cell>
          <cell r="C23" t="str">
            <v>AULNAY SOUS BOIS 1</v>
          </cell>
          <cell r="D23" t="str">
            <v>elm</v>
          </cell>
          <cell r="E23" t="str">
            <v>PERRIERES (ZEP)</v>
          </cell>
          <cell r="F23">
            <v>184</v>
          </cell>
          <cell r="G23">
            <v>9</v>
          </cell>
          <cell r="H23" t="str">
            <v>AS</v>
          </cell>
          <cell r="I23">
            <v>9</v>
          </cell>
          <cell r="J23">
            <v>20.444444444444443</v>
          </cell>
          <cell r="K23">
            <v>189</v>
          </cell>
          <cell r="L23">
            <v>21</v>
          </cell>
          <cell r="M23" t="str">
            <v>AS</v>
          </cell>
          <cell r="N23">
            <v>9</v>
          </cell>
          <cell r="O23">
            <v>21</v>
          </cell>
          <cell r="P23">
            <v>188</v>
          </cell>
          <cell r="Q23">
            <v>186</v>
          </cell>
          <cell r="R23" t="str">
            <v>vu en GT-CTPD comptage rentrée</v>
          </cell>
        </row>
        <row r="24">
          <cell r="B24" t="str">
            <v>1498Y</v>
          </cell>
          <cell r="C24" t="str">
            <v>AULNAY SOUS BOIS 2</v>
          </cell>
          <cell r="D24" t="str">
            <v>elm</v>
          </cell>
          <cell r="E24" t="str">
            <v>ARAGON LOUIS (ZEP)</v>
          </cell>
          <cell r="F24">
            <v>342</v>
          </cell>
          <cell r="G24">
            <v>15</v>
          </cell>
          <cell r="H24" t="str">
            <v/>
          </cell>
          <cell r="I24">
            <v>15</v>
          </cell>
          <cell r="J24">
            <v>22.8</v>
          </cell>
          <cell r="K24">
            <v>339</v>
          </cell>
          <cell r="L24">
            <v>22.6</v>
          </cell>
          <cell r="M24" t="str">
            <v>AS</v>
          </cell>
          <cell r="N24">
            <v>15</v>
          </cell>
          <cell r="O24">
            <v>22.6</v>
          </cell>
          <cell r="P24">
            <v>339</v>
          </cell>
          <cell r="Q24">
            <v>324</v>
          </cell>
          <cell r="R24" t="str">
            <v>comptage rentrée</v>
          </cell>
        </row>
        <row r="25">
          <cell r="B25" t="str">
            <v>0737W</v>
          </cell>
          <cell r="C25" t="str">
            <v>AULNAY SOUS BOIS 2</v>
          </cell>
          <cell r="D25" t="str">
            <v>elm</v>
          </cell>
          <cell r="E25" t="str">
            <v>FRANCE ANATOLE</v>
          </cell>
          <cell r="F25">
            <v>253</v>
          </cell>
          <cell r="G25">
            <v>11</v>
          </cell>
          <cell r="H25" t="str">
            <v>AS</v>
          </cell>
          <cell r="I25">
            <v>11</v>
          </cell>
          <cell r="J25">
            <v>23</v>
          </cell>
          <cell r="K25">
            <v>261</v>
          </cell>
          <cell r="L25">
            <v>23.727272727272727</v>
          </cell>
          <cell r="M25" t="str">
            <v>AS</v>
          </cell>
          <cell r="N25">
            <v>11</v>
          </cell>
          <cell r="O25">
            <v>23.727272727272727</v>
          </cell>
          <cell r="P25">
            <v>271</v>
          </cell>
          <cell r="Q25">
            <v>265</v>
          </cell>
          <cell r="R25" t="str">
            <v>vu en GT-CTPD</v>
          </cell>
        </row>
        <row r="26">
          <cell r="B26" t="str">
            <v>1752Z</v>
          </cell>
          <cell r="C26" t="str">
            <v>AULNAY SOUS BOIS 2</v>
          </cell>
          <cell r="D26" t="str">
            <v>elm</v>
          </cell>
          <cell r="E26" t="str">
            <v>MALRAUX ANDRE (ZEP)</v>
          </cell>
          <cell r="F26">
            <v>257</v>
          </cell>
          <cell r="G26">
            <v>11</v>
          </cell>
          <cell r="H26" t="str">
            <v>AS</v>
          </cell>
          <cell r="I26">
            <v>11</v>
          </cell>
          <cell r="J26">
            <v>23.363636363636363</v>
          </cell>
          <cell r="K26">
            <v>259</v>
          </cell>
          <cell r="L26">
            <v>23.545454545454547</v>
          </cell>
          <cell r="M26" t="str">
            <v>O</v>
          </cell>
          <cell r="N26">
            <v>12</v>
          </cell>
          <cell r="O26">
            <v>21.583333333333332</v>
          </cell>
          <cell r="P26">
            <v>256</v>
          </cell>
          <cell r="Q26">
            <v>240</v>
          </cell>
          <cell r="R26" t="str">
            <v>école ECLAIR</v>
          </cell>
        </row>
        <row r="27">
          <cell r="B27" t="str">
            <v>0735U</v>
          </cell>
          <cell r="C27" t="str">
            <v>AULNAY SOUS BOIS 2</v>
          </cell>
          <cell r="D27" t="str">
            <v>elm</v>
          </cell>
          <cell r="E27" t="str">
            <v>NONNEVILLE 2</v>
          </cell>
          <cell r="F27">
            <v>221</v>
          </cell>
          <cell r="G27">
            <v>9</v>
          </cell>
          <cell r="H27" t="str">
            <v/>
          </cell>
          <cell r="I27">
            <v>9</v>
          </cell>
          <cell r="J27">
            <v>24.555555555555557</v>
          </cell>
          <cell r="K27">
            <v>243</v>
          </cell>
          <cell r="L27">
            <v>27</v>
          </cell>
          <cell r="M27" t="str">
            <v>O</v>
          </cell>
          <cell r="N27">
            <v>10</v>
          </cell>
          <cell r="O27">
            <v>24.3</v>
          </cell>
          <cell r="P27">
            <v>226</v>
          </cell>
          <cell r="Q27">
            <v>219</v>
          </cell>
        </row>
        <row r="28">
          <cell r="B28" t="str">
            <v>1244X</v>
          </cell>
          <cell r="C28" t="str">
            <v>AULNAY SOUS BOIS 2</v>
          </cell>
          <cell r="D28" t="str">
            <v>elm</v>
          </cell>
          <cell r="E28" t="str">
            <v>PARC</v>
          </cell>
          <cell r="F28">
            <v>225</v>
          </cell>
          <cell r="G28">
            <v>9</v>
          </cell>
          <cell r="H28" t="str">
            <v/>
          </cell>
          <cell r="I28">
            <v>9</v>
          </cell>
          <cell r="J28">
            <v>25</v>
          </cell>
          <cell r="K28">
            <v>230</v>
          </cell>
          <cell r="L28">
            <v>25.555555555555557</v>
          </cell>
          <cell r="M28" t="str">
            <v>AS</v>
          </cell>
          <cell r="N28">
            <v>9</v>
          </cell>
          <cell r="O28">
            <v>25.555555555555557</v>
          </cell>
          <cell r="P28">
            <v>220</v>
          </cell>
          <cell r="Q28">
            <v>211</v>
          </cell>
          <cell r="R28" t="str">
            <v>pas d'ouverture pour le moment - vigilance</v>
          </cell>
        </row>
        <row r="29">
          <cell r="B29" t="str">
            <v>0512B</v>
          </cell>
          <cell r="C29" t="str">
            <v>BAGNOLET</v>
          </cell>
          <cell r="D29" t="str">
            <v>mat</v>
          </cell>
          <cell r="E29" t="str">
            <v>LANGEVIN PAUL</v>
          </cell>
          <cell r="F29">
            <v>146</v>
          </cell>
          <cell r="G29">
            <v>6</v>
          </cell>
          <cell r="H29" t="str">
            <v/>
          </cell>
          <cell r="I29">
            <v>6</v>
          </cell>
          <cell r="J29">
            <v>24.333333333333332</v>
          </cell>
          <cell r="K29">
            <v>124</v>
          </cell>
          <cell r="L29">
            <v>20.666666666666668</v>
          </cell>
          <cell r="M29" t="str">
            <v>F</v>
          </cell>
          <cell r="N29">
            <v>5</v>
          </cell>
          <cell r="O29">
            <v>24.8</v>
          </cell>
          <cell r="P29">
            <v>141</v>
          </cell>
          <cell r="Q29">
            <v>135</v>
          </cell>
        </row>
        <row r="30">
          <cell r="B30" t="str">
            <v>0565J</v>
          </cell>
          <cell r="C30" t="str">
            <v>BAGNOLET</v>
          </cell>
          <cell r="D30" t="str">
            <v>mat</v>
          </cell>
          <cell r="E30" t="str">
            <v>WALLON HENRI </v>
          </cell>
          <cell r="F30">
            <v>228</v>
          </cell>
          <cell r="G30">
            <v>9</v>
          </cell>
          <cell r="H30" t="str">
            <v/>
          </cell>
          <cell r="I30">
            <v>9</v>
          </cell>
          <cell r="J30">
            <v>25.333333333333332</v>
          </cell>
          <cell r="K30">
            <v>208</v>
          </cell>
          <cell r="L30">
            <v>23.11111111111111</v>
          </cell>
          <cell r="M30" t="str">
            <v>F</v>
          </cell>
          <cell r="N30">
            <v>8</v>
          </cell>
          <cell r="O30">
            <v>26</v>
          </cell>
          <cell r="P30">
            <v>208</v>
          </cell>
          <cell r="Q30">
            <v>212</v>
          </cell>
        </row>
        <row r="31">
          <cell r="B31" t="str">
            <v>0378F</v>
          </cell>
          <cell r="C31" t="str">
            <v>BAGNOLET</v>
          </cell>
          <cell r="D31" t="str">
            <v>elm</v>
          </cell>
          <cell r="E31" t="str">
            <v>WALLON HENRI </v>
          </cell>
          <cell r="F31">
            <v>155</v>
          </cell>
          <cell r="G31">
            <v>6</v>
          </cell>
          <cell r="H31" t="str">
            <v>1 OR</v>
          </cell>
          <cell r="I31">
            <v>6</v>
          </cell>
          <cell r="J31">
            <v>25.833333333333332</v>
          </cell>
          <cell r="K31">
            <v>165</v>
          </cell>
          <cell r="L31">
            <v>27.5</v>
          </cell>
          <cell r="M31" t="str">
            <v>OR-&gt;O</v>
          </cell>
          <cell r="N31">
            <v>7</v>
          </cell>
          <cell r="O31">
            <v>23.571428571428573</v>
          </cell>
          <cell r="P31">
            <v>145</v>
          </cell>
          <cell r="Q31">
            <v>136</v>
          </cell>
        </row>
        <row r="32">
          <cell r="B32" t="str">
            <v>0412T</v>
          </cell>
          <cell r="C32" t="str">
            <v>BOBIGNY 1</v>
          </cell>
          <cell r="D32" t="str">
            <v>mat</v>
          </cell>
          <cell r="E32" t="str">
            <v>DELAUNE AUGUSTE (ZEP)</v>
          </cell>
          <cell r="F32">
            <v>230</v>
          </cell>
          <cell r="G32">
            <v>9</v>
          </cell>
          <cell r="H32" t="str">
            <v/>
          </cell>
          <cell r="I32">
            <v>9</v>
          </cell>
          <cell r="J32">
            <v>25.555555555555557</v>
          </cell>
          <cell r="K32">
            <v>236</v>
          </cell>
          <cell r="L32">
            <v>26.22222222222222</v>
          </cell>
          <cell r="M32" t="str">
            <v>OR ville -&gt;O</v>
          </cell>
          <cell r="N32">
            <v>10</v>
          </cell>
          <cell r="O32">
            <v>23.6</v>
          </cell>
          <cell r="P32">
            <v>202</v>
          </cell>
          <cell r="Q32">
            <v>218</v>
          </cell>
          <cell r="R32" t="str">
            <v>local possible</v>
          </cell>
        </row>
        <row r="33">
          <cell r="B33" t="str">
            <v>1401T</v>
          </cell>
          <cell r="C33" t="str">
            <v>BOBIGNY 1</v>
          </cell>
          <cell r="D33" t="str">
            <v>elm</v>
          </cell>
          <cell r="E33" t="str">
            <v>ELUARD PAUL (ZEP)</v>
          </cell>
          <cell r="F33">
            <v>236</v>
          </cell>
          <cell r="G33">
            <v>10</v>
          </cell>
          <cell r="H33" t="str">
            <v>AS</v>
          </cell>
          <cell r="I33">
            <v>10</v>
          </cell>
          <cell r="J33">
            <v>23.6</v>
          </cell>
          <cell r="K33">
            <v>245</v>
          </cell>
          <cell r="L33">
            <v>24.5</v>
          </cell>
          <cell r="M33" t="str">
            <v>OR ville -&gt;O</v>
          </cell>
          <cell r="N33">
            <v>11</v>
          </cell>
          <cell r="O33">
            <v>22.272727272727273</v>
          </cell>
          <cell r="P33">
            <v>226</v>
          </cell>
          <cell r="Q33">
            <v>239</v>
          </cell>
        </row>
        <row r="34">
          <cell r="B34" t="str">
            <v>1249C</v>
          </cell>
          <cell r="C34" t="str">
            <v>BOBIGNY 1</v>
          </cell>
          <cell r="D34" t="str">
            <v>elm</v>
          </cell>
          <cell r="E34" t="str">
            <v>VAILLANT-COUTURIER PAUL (ZEP)</v>
          </cell>
          <cell r="F34">
            <v>236</v>
          </cell>
          <cell r="G34">
            <v>10</v>
          </cell>
          <cell r="H34" t="str">
            <v>AS</v>
          </cell>
          <cell r="I34">
            <v>10</v>
          </cell>
          <cell r="J34">
            <v>23.6</v>
          </cell>
          <cell r="K34">
            <v>236</v>
          </cell>
          <cell r="L34">
            <v>23.6</v>
          </cell>
          <cell r="M34" t="str">
            <v>AS</v>
          </cell>
          <cell r="N34">
            <v>10</v>
          </cell>
          <cell r="O34">
            <v>23.6</v>
          </cell>
          <cell r="P34">
            <v>227</v>
          </cell>
          <cell r="Q34">
            <v>227</v>
          </cell>
          <cell r="R34" t="str">
            <v>vu en GT-CTPD comptage rentrée</v>
          </cell>
        </row>
        <row r="35">
          <cell r="C35" t="str">
            <v>BOBIGNY 1</v>
          </cell>
          <cell r="D35" t="str">
            <v>elm</v>
          </cell>
          <cell r="H35" t="str">
            <v>2 OR Ville élémentaire</v>
          </cell>
          <cell r="M35" t="str">
            <v>Annul 1 OR ville</v>
          </cell>
          <cell r="R35" t="str">
            <v>1 OR ville à récupérer</v>
          </cell>
        </row>
        <row r="36">
          <cell r="B36" t="str">
            <v>0484W</v>
          </cell>
          <cell r="C36" t="str">
            <v>BOBIGNY 5</v>
          </cell>
          <cell r="D36" t="str">
            <v>mat</v>
          </cell>
          <cell r="E36" t="str">
            <v>CACHIN MARCEL (ZEP)</v>
          </cell>
          <cell r="F36">
            <v>174</v>
          </cell>
          <cell r="G36">
            <v>8</v>
          </cell>
          <cell r="H36" t="str">
            <v>1 Fbl</v>
          </cell>
          <cell r="I36">
            <v>8</v>
          </cell>
          <cell r="J36">
            <v>21.75</v>
          </cell>
          <cell r="K36">
            <v>174</v>
          </cell>
          <cell r="L36">
            <v>21.75</v>
          </cell>
          <cell r="M36" t="str">
            <v>Annul Fbl</v>
          </cell>
          <cell r="N36">
            <v>8</v>
          </cell>
          <cell r="O36">
            <v>21.75</v>
          </cell>
          <cell r="P36">
            <v>184</v>
          </cell>
          <cell r="Q36">
            <v>182</v>
          </cell>
          <cell r="R36" t="str">
            <v>comptage rentrée (équilibre mat-elm)</v>
          </cell>
        </row>
        <row r="37">
          <cell r="B37" t="str">
            <v>1400S</v>
          </cell>
          <cell r="C37" t="str">
            <v>BOBIGNY 5</v>
          </cell>
          <cell r="D37" t="str">
            <v>elm</v>
          </cell>
          <cell r="E37" t="str">
            <v>CACHIN MARCEL (ZEP)</v>
          </cell>
          <cell r="F37">
            <v>251</v>
          </cell>
          <cell r="G37">
            <v>11</v>
          </cell>
          <cell r="H37">
            <v>0</v>
          </cell>
          <cell r="I37">
            <v>11</v>
          </cell>
          <cell r="J37">
            <v>22.818181818181817</v>
          </cell>
          <cell r="K37">
            <v>252</v>
          </cell>
          <cell r="L37">
            <v>22.90909090909091</v>
          </cell>
          <cell r="M37" t="str">
            <v>AS</v>
          </cell>
          <cell r="N37">
            <v>11</v>
          </cell>
          <cell r="O37">
            <v>22.90909090909091</v>
          </cell>
          <cell r="P37">
            <v>239</v>
          </cell>
          <cell r="Q37">
            <v>250</v>
          </cell>
          <cell r="R37" t="str">
            <v>à suivre à la rentrée vers ouverture (inscriptions importantes)</v>
          </cell>
        </row>
        <row r="38">
          <cell r="B38" t="str">
            <v>2265G</v>
          </cell>
          <cell r="C38" t="str">
            <v>BONDY</v>
          </cell>
          <cell r="D38" t="str">
            <v>mat</v>
          </cell>
          <cell r="E38" t="str">
            <v>SAVARY ALAIN </v>
          </cell>
          <cell r="F38">
            <v>245</v>
          </cell>
          <cell r="G38">
            <v>9</v>
          </cell>
          <cell r="H38" t="str">
            <v/>
          </cell>
          <cell r="I38">
            <v>9</v>
          </cell>
          <cell r="J38">
            <v>27.22222222222222</v>
          </cell>
          <cell r="K38">
            <v>258</v>
          </cell>
          <cell r="L38">
            <v>28.666666666666668</v>
          </cell>
          <cell r="M38" t="str">
            <v>O</v>
          </cell>
          <cell r="N38">
            <v>10</v>
          </cell>
          <cell r="O38">
            <v>25.8</v>
          </cell>
          <cell r="P38">
            <v>226</v>
          </cell>
          <cell r="Q38">
            <v>226</v>
          </cell>
        </row>
        <row r="39">
          <cell r="B39" t="str">
            <v>0576W</v>
          </cell>
          <cell r="C39" t="str">
            <v>BONDY</v>
          </cell>
          <cell r="D39" t="str">
            <v>mat</v>
          </cell>
          <cell r="E39" t="str">
            <v>TERRE SAINT BLAISE (ZEP) </v>
          </cell>
          <cell r="F39">
            <v>208</v>
          </cell>
          <cell r="G39">
            <v>9</v>
          </cell>
          <cell r="H39" t="str">
            <v>AS</v>
          </cell>
          <cell r="I39">
            <v>9</v>
          </cell>
          <cell r="J39">
            <v>23.11111111111111</v>
          </cell>
          <cell r="K39">
            <v>204</v>
          </cell>
          <cell r="L39">
            <v>22.666666666666668</v>
          </cell>
          <cell r="M39" t="str">
            <v>AS</v>
          </cell>
          <cell r="N39">
            <v>9</v>
          </cell>
          <cell r="O39">
            <v>22.666666666666668</v>
          </cell>
          <cell r="P39">
            <v>214</v>
          </cell>
          <cell r="Q39">
            <v>211</v>
          </cell>
        </row>
        <row r="40">
          <cell r="B40" t="str">
            <v>0414V</v>
          </cell>
          <cell r="C40" t="str">
            <v>BONDY</v>
          </cell>
          <cell r="D40" t="str">
            <v>mat</v>
          </cell>
          <cell r="E40" t="str">
            <v>ZAY JEAN (ZEP) </v>
          </cell>
          <cell r="F40">
            <v>160</v>
          </cell>
          <cell r="G40">
            <v>7</v>
          </cell>
          <cell r="H40" t="str">
            <v/>
          </cell>
          <cell r="I40">
            <v>7</v>
          </cell>
          <cell r="J40">
            <v>22.857142857142858</v>
          </cell>
          <cell r="K40">
            <v>139</v>
          </cell>
          <cell r="L40">
            <v>19.857142857142858</v>
          </cell>
          <cell r="M40" t="str">
            <v>F</v>
          </cell>
          <cell r="N40">
            <v>6</v>
          </cell>
          <cell r="O40">
            <v>23.166666666666668</v>
          </cell>
          <cell r="P40">
            <v>168</v>
          </cell>
          <cell r="Q40">
            <v>158</v>
          </cell>
        </row>
        <row r="41">
          <cell r="B41" t="str">
            <v>2441Y</v>
          </cell>
          <cell r="C41" t="str">
            <v>BONDY</v>
          </cell>
          <cell r="D41" t="str">
            <v>elm</v>
          </cell>
          <cell r="E41" t="str">
            <v>APOLLINAIRE GUILLAUME</v>
          </cell>
          <cell r="F41">
            <v>383</v>
          </cell>
          <cell r="G41">
            <v>16</v>
          </cell>
          <cell r="H41" t="str">
            <v>AS</v>
          </cell>
          <cell r="I41">
            <v>16</v>
          </cell>
          <cell r="J41">
            <v>23.9375</v>
          </cell>
          <cell r="K41">
            <v>392</v>
          </cell>
          <cell r="L41">
            <v>24.5</v>
          </cell>
          <cell r="M41" t="str">
            <v>AS</v>
          </cell>
          <cell r="N41">
            <v>16</v>
          </cell>
          <cell r="O41">
            <v>24.5</v>
          </cell>
          <cell r="P41">
            <v>383</v>
          </cell>
          <cell r="Q41">
            <v>390</v>
          </cell>
          <cell r="R41" t="str">
            <v>vu en GT-CTPD comptage rentrée</v>
          </cell>
        </row>
        <row r="42">
          <cell r="B42" t="str">
            <v>0574U</v>
          </cell>
          <cell r="C42" t="str">
            <v>BONDY</v>
          </cell>
          <cell r="D42" t="str">
            <v>elm</v>
          </cell>
          <cell r="E42" t="str">
            <v>BOULLOCHE (ZEP)</v>
          </cell>
          <cell r="F42">
            <v>186</v>
          </cell>
          <cell r="G42">
            <v>9</v>
          </cell>
          <cell r="H42" t="str">
            <v>1 Fbl</v>
          </cell>
          <cell r="I42">
            <v>9</v>
          </cell>
          <cell r="J42">
            <v>20.666666666666668</v>
          </cell>
          <cell r="K42">
            <v>175</v>
          </cell>
          <cell r="L42">
            <v>19.444444444444443</v>
          </cell>
          <cell r="M42" t="str">
            <v>Fbl-&gt;F</v>
          </cell>
          <cell r="N42">
            <v>8</v>
          </cell>
          <cell r="O42">
            <v>21.875</v>
          </cell>
          <cell r="P42">
            <v>200</v>
          </cell>
          <cell r="Q42">
            <v>195</v>
          </cell>
          <cell r="R42" t="str">
            <v>voir décharge direction</v>
          </cell>
        </row>
        <row r="43">
          <cell r="B43" t="str">
            <v>0327A</v>
          </cell>
          <cell r="C43" t="str">
            <v>BONDY</v>
          </cell>
          <cell r="D43" t="str">
            <v>elm</v>
          </cell>
          <cell r="E43" t="str">
            <v>CAMUS ALBERT (ZEP)</v>
          </cell>
          <cell r="F43">
            <v>243</v>
          </cell>
          <cell r="G43">
            <v>12</v>
          </cell>
          <cell r="H43" t="str">
            <v>1 F + AS</v>
          </cell>
          <cell r="I43">
            <v>11</v>
          </cell>
          <cell r="J43">
            <v>22.09090909090909</v>
          </cell>
          <cell r="K43">
            <v>226</v>
          </cell>
          <cell r="L43">
            <v>20.545454545454547</v>
          </cell>
          <cell r="M43" t="str">
            <v>F</v>
          </cell>
          <cell r="N43">
            <v>10</v>
          </cell>
          <cell r="O43">
            <v>22.6</v>
          </cell>
          <cell r="P43">
            <v>256</v>
          </cell>
          <cell r="Q43">
            <v>254</v>
          </cell>
          <cell r="R43" t="str">
            <v>effondrement des effectifs</v>
          </cell>
        </row>
        <row r="44">
          <cell r="B44" t="str">
            <v>0546N</v>
          </cell>
          <cell r="C44" t="str">
            <v>BONDY</v>
          </cell>
          <cell r="D44" t="str">
            <v>elm</v>
          </cell>
          <cell r="E44" t="str">
            <v>PASTEUR LOUIS (ZEP)</v>
          </cell>
          <cell r="F44">
            <v>242</v>
          </cell>
          <cell r="G44">
            <v>11</v>
          </cell>
          <cell r="H44" t="str">
            <v>AS</v>
          </cell>
          <cell r="I44">
            <v>11</v>
          </cell>
          <cell r="J44">
            <v>22</v>
          </cell>
          <cell r="K44">
            <v>238</v>
          </cell>
          <cell r="L44">
            <v>21.636363636363637</v>
          </cell>
          <cell r="M44" t="str">
            <v>AS</v>
          </cell>
          <cell r="N44">
            <v>11</v>
          </cell>
          <cell r="O44">
            <v>21.636363636363637</v>
          </cell>
          <cell r="P44">
            <v>251</v>
          </cell>
          <cell r="Q44">
            <v>249</v>
          </cell>
          <cell r="R44" t="str">
            <v>vu en GT-CTPD comptage rentrée</v>
          </cell>
        </row>
        <row r="45">
          <cell r="B45" t="str">
            <v>0213B</v>
          </cell>
          <cell r="C45" t="str">
            <v>BONDY</v>
          </cell>
          <cell r="D45" t="str">
            <v>elm</v>
          </cell>
          <cell r="E45" t="str">
            <v>TERRE ST BLAISE (ZEP) </v>
          </cell>
          <cell r="F45">
            <v>194</v>
          </cell>
          <cell r="G45">
            <v>10</v>
          </cell>
          <cell r="H45" t="str">
            <v>AS</v>
          </cell>
          <cell r="I45">
            <v>9</v>
          </cell>
          <cell r="J45">
            <v>21.555555555555557</v>
          </cell>
          <cell r="K45">
            <v>195</v>
          </cell>
          <cell r="L45">
            <v>21.666666666666668</v>
          </cell>
          <cell r="M45" t="str">
            <v>AS</v>
          </cell>
          <cell r="N45">
            <v>9</v>
          </cell>
          <cell r="O45">
            <v>21.666666666666668</v>
          </cell>
          <cell r="P45">
            <v>209</v>
          </cell>
          <cell r="Q45">
            <v>208</v>
          </cell>
          <cell r="R45" t="str">
            <v>vu en GT-CTPD comptage rentrée</v>
          </cell>
        </row>
        <row r="46">
          <cell r="B46" t="str">
            <v>2504Sm</v>
          </cell>
          <cell r="C46" t="str">
            <v>CLICHY SOUS BOIS</v>
          </cell>
          <cell r="D46" t="str">
            <v>mat</v>
          </cell>
          <cell r="E46" t="str">
            <v>LA DHUYS (ZEP)</v>
          </cell>
          <cell r="F46">
            <v>100</v>
          </cell>
          <cell r="G46">
            <v>0</v>
          </cell>
          <cell r="H46" t="str">
            <v>3 transferts + 1 O + 1 OR</v>
          </cell>
          <cell r="I46">
            <v>4</v>
          </cell>
          <cell r="J46">
            <v>25</v>
          </cell>
          <cell r="K46">
            <v>89</v>
          </cell>
          <cell r="L46">
            <v>22.25</v>
          </cell>
          <cell r="M46" t="str">
            <v>AS</v>
          </cell>
          <cell r="N46">
            <v>4</v>
          </cell>
          <cell r="O46">
            <v>22.25</v>
          </cell>
          <cell r="P46">
            <v>0</v>
          </cell>
          <cell r="Q46">
            <v>0</v>
          </cell>
          <cell r="R46" t="str">
            <v>vu en GT-CTPD - comptage rentrée</v>
          </cell>
        </row>
        <row r="47">
          <cell r="B47" t="str">
            <v>0802S</v>
          </cell>
          <cell r="C47" t="str">
            <v>CLICHY SOUS BOIS</v>
          </cell>
          <cell r="D47" t="str">
            <v>mat</v>
          </cell>
          <cell r="E47" t="str">
            <v>LANGEVIN PAUL (ZEP)</v>
          </cell>
          <cell r="F47">
            <v>164</v>
          </cell>
          <cell r="G47">
            <v>7</v>
          </cell>
          <cell r="H47" t="str">
            <v/>
          </cell>
          <cell r="I47">
            <v>7</v>
          </cell>
          <cell r="J47">
            <v>23.428571428571427</v>
          </cell>
          <cell r="K47">
            <v>198</v>
          </cell>
          <cell r="L47">
            <v>28.285714285714285</v>
          </cell>
          <cell r="M47" t="str">
            <v>O</v>
          </cell>
          <cell r="N47">
            <v>8</v>
          </cell>
          <cell r="O47">
            <v>24.75</v>
          </cell>
          <cell r="P47">
            <v>175</v>
          </cell>
          <cell r="Q47">
            <v>175</v>
          </cell>
          <cell r="R47" t="str">
            <v>pour absorber sur+ bas Clichy</v>
          </cell>
        </row>
        <row r="48">
          <cell r="B48" t="str">
            <v>1403V</v>
          </cell>
          <cell r="C48" t="str">
            <v>CLICHY SOUS BOIS</v>
          </cell>
          <cell r="D48" t="str">
            <v>mat</v>
          </cell>
          <cell r="E48" t="str">
            <v>RENARD 1 (ZEP)</v>
          </cell>
          <cell r="F48">
            <v>61</v>
          </cell>
          <cell r="G48">
            <v>4</v>
          </cell>
          <cell r="H48" t="str">
            <v>1 F</v>
          </cell>
          <cell r="I48">
            <v>3</v>
          </cell>
          <cell r="J48">
            <v>20.333333333333332</v>
          </cell>
          <cell r="K48">
            <v>47</v>
          </cell>
          <cell r="L48">
            <v>15.666666666666666</v>
          </cell>
          <cell r="M48" t="str">
            <v>F</v>
          </cell>
          <cell r="N48">
            <v>2</v>
          </cell>
          <cell r="O48">
            <v>23.5</v>
          </cell>
          <cell r="P48">
            <v>85</v>
          </cell>
          <cell r="Q48">
            <v>95</v>
          </cell>
        </row>
        <row r="49">
          <cell r="B49" t="str">
            <v>1552G</v>
          </cell>
          <cell r="C49" t="str">
            <v>CLICHY SOUS BOIS</v>
          </cell>
          <cell r="D49" t="str">
            <v>elm</v>
          </cell>
          <cell r="E49" t="str">
            <v>BARBUSSE 1 (ZEP)</v>
          </cell>
          <cell r="F49">
            <v>133</v>
          </cell>
          <cell r="G49">
            <v>9</v>
          </cell>
          <cell r="H49" t="str">
            <v>3 transferts</v>
          </cell>
          <cell r="I49">
            <v>6</v>
          </cell>
          <cell r="J49">
            <v>22.166666666666668</v>
          </cell>
          <cell r="K49">
            <v>127</v>
          </cell>
          <cell r="L49">
            <v>21.166666666666668</v>
          </cell>
          <cell r="M49" t="str">
            <v>AS</v>
          </cell>
          <cell r="N49">
            <v>6</v>
          </cell>
          <cell r="O49">
            <v>21.166666666666668</v>
          </cell>
          <cell r="P49">
            <v>209</v>
          </cell>
          <cell r="Q49">
            <v>205</v>
          </cell>
          <cell r="R49" t="str">
            <v>éffectif bas</v>
          </cell>
        </row>
        <row r="50">
          <cell r="B50" t="str">
            <v>1875H</v>
          </cell>
          <cell r="C50" t="str">
            <v>CLICHY SOUS BOIS</v>
          </cell>
          <cell r="D50" t="str">
            <v>elm</v>
          </cell>
          <cell r="E50" t="str">
            <v>BARBUSSE 2 (ZEP)</v>
          </cell>
          <cell r="F50">
            <v>191</v>
          </cell>
          <cell r="G50">
            <v>13</v>
          </cell>
          <cell r="H50" t="str">
            <v>4 transferts</v>
          </cell>
          <cell r="I50">
            <v>9</v>
          </cell>
          <cell r="J50">
            <v>21.22222222222222</v>
          </cell>
          <cell r="K50">
            <v>178</v>
          </cell>
          <cell r="L50">
            <v>19.77777777777778</v>
          </cell>
          <cell r="M50" t="str">
            <v>F</v>
          </cell>
          <cell r="N50">
            <v>8</v>
          </cell>
          <cell r="O50">
            <v>22.25</v>
          </cell>
          <cell r="P50">
            <v>298</v>
          </cell>
          <cell r="Q50">
            <v>308</v>
          </cell>
        </row>
        <row r="51">
          <cell r="B51" t="str">
            <v>2504Se</v>
          </cell>
          <cell r="C51" t="str">
            <v>CLICHY SOUS BOIS</v>
          </cell>
          <cell r="D51" t="str">
            <v>elm</v>
          </cell>
          <cell r="E51" t="str">
            <v>LA DHUYS (ZEP)</v>
          </cell>
          <cell r="F51">
            <v>161</v>
          </cell>
          <cell r="G51">
            <v>0</v>
          </cell>
          <cell r="H51" t="str">
            <v>7 transferts</v>
          </cell>
          <cell r="I51">
            <v>7</v>
          </cell>
          <cell r="J51">
            <v>23</v>
          </cell>
          <cell r="K51">
            <v>179</v>
          </cell>
          <cell r="L51">
            <v>25.571428571428573</v>
          </cell>
          <cell r="M51" t="str">
            <v>OR-&gt;O</v>
          </cell>
          <cell r="N51">
            <v>8</v>
          </cell>
          <cell r="O51">
            <v>22.375</v>
          </cell>
          <cell r="P51">
            <v>0</v>
          </cell>
          <cell r="Q51">
            <v>0</v>
          </cell>
          <cell r="R51" t="str">
            <v>réserve maternelle confirmée en élémentaire</v>
          </cell>
        </row>
        <row r="52">
          <cell r="B52" t="str">
            <v>1474X</v>
          </cell>
          <cell r="C52" t="str">
            <v>CLICHY SOUS BOIS</v>
          </cell>
          <cell r="D52" t="str">
            <v>elm</v>
          </cell>
          <cell r="E52" t="str">
            <v>LANGEVIN PAUL (ZEP)</v>
          </cell>
          <cell r="F52">
            <v>259</v>
          </cell>
          <cell r="G52">
            <v>11</v>
          </cell>
          <cell r="H52" t="str">
            <v/>
          </cell>
          <cell r="I52">
            <v>11</v>
          </cell>
          <cell r="J52">
            <v>23.545454545454547</v>
          </cell>
          <cell r="K52">
            <v>265</v>
          </cell>
          <cell r="L52">
            <v>24.09090909090909</v>
          </cell>
          <cell r="M52" t="str">
            <v>AS</v>
          </cell>
          <cell r="N52">
            <v>11</v>
          </cell>
          <cell r="O52">
            <v>24.09090909090909</v>
          </cell>
          <cell r="P52">
            <v>250</v>
          </cell>
          <cell r="Q52">
            <v>248</v>
          </cell>
          <cell r="R52" t="str">
            <v>effectif en hausse - vu avec IEN le 24/6</v>
          </cell>
        </row>
        <row r="53">
          <cell r="B53" t="str">
            <v>0449H</v>
          </cell>
          <cell r="C53" t="str">
            <v>DRANCY</v>
          </cell>
          <cell r="D53" t="str">
            <v>mat</v>
          </cell>
          <cell r="E53" t="str">
            <v>CASANOVA DANIELLE</v>
          </cell>
          <cell r="F53">
            <v>242</v>
          </cell>
          <cell r="G53">
            <v>10</v>
          </cell>
          <cell r="H53" t="str">
            <v>1 Fbl</v>
          </cell>
          <cell r="I53">
            <v>10</v>
          </cell>
          <cell r="J53">
            <v>24.2</v>
          </cell>
          <cell r="K53">
            <v>227</v>
          </cell>
          <cell r="L53">
            <v>22.7</v>
          </cell>
          <cell r="M53" t="str">
            <v>Fbl-&gt;F</v>
          </cell>
          <cell r="N53">
            <v>9</v>
          </cell>
          <cell r="O53">
            <v>25.22222222222222</v>
          </cell>
          <cell r="P53">
            <v>259</v>
          </cell>
          <cell r="Q53">
            <v>242</v>
          </cell>
        </row>
        <row r="54">
          <cell r="B54" t="str">
            <v>1258M</v>
          </cell>
          <cell r="C54" t="str">
            <v>DRANCY</v>
          </cell>
          <cell r="D54" t="str">
            <v>elm</v>
          </cell>
          <cell r="E54" t="str">
            <v>DESCHAMPS  RENE</v>
          </cell>
          <cell r="F54">
            <v>280</v>
          </cell>
          <cell r="G54">
            <v>11</v>
          </cell>
          <cell r="H54" t="str">
            <v>1 OR</v>
          </cell>
          <cell r="I54">
            <v>11</v>
          </cell>
          <cell r="J54">
            <v>25.454545454545453</v>
          </cell>
          <cell r="K54">
            <v>287</v>
          </cell>
          <cell r="L54">
            <v>26.09090909090909</v>
          </cell>
          <cell r="M54" t="str">
            <v>OR-&gt;O</v>
          </cell>
          <cell r="N54">
            <v>12</v>
          </cell>
          <cell r="O54">
            <v>23.916666666666668</v>
          </cell>
          <cell r="P54">
            <v>279</v>
          </cell>
          <cell r="Q54">
            <v>282</v>
          </cell>
        </row>
        <row r="55">
          <cell r="B55" t="str">
            <v>2340N</v>
          </cell>
          <cell r="C55" t="str">
            <v>DRANCY</v>
          </cell>
          <cell r="D55" t="str">
            <v>elm</v>
          </cell>
          <cell r="E55" t="str">
            <v>DIDEROT 2</v>
          </cell>
          <cell r="F55">
            <v>221</v>
          </cell>
          <cell r="G55">
            <v>10</v>
          </cell>
          <cell r="H55" t="str">
            <v>1 Fbl</v>
          </cell>
          <cell r="I55">
            <v>10</v>
          </cell>
          <cell r="J55">
            <v>22.1</v>
          </cell>
          <cell r="K55">
            <v>226</v>
          </cell>
          <cell r="L55">
            <v>22.6</v>
          </cell>
          <cell r="M55" t="str">
            <v>Fbl-&gt;F + AS</v>
          </cell>
          <cell r="N55">
            <v>9</v>
          </cell>
          <cell r="O55">
            <v>25.11111111111111</v>
          </cell>
          <cell r="P55">
            <v>235</v>
          </cell>
          <cell r="Q55">
            <v>226</v>
          </cell>
          <cell r="R55" t="str">
            <v>comptage rentrée</v>
          </cell>
        </row>
        <row r="56">
          <cell r="B56" t="str">
            <v>0465A</v>
          </cell>
          <cell r="C56" t="str">
            <v>DUGNY</v>
          </cell>
          <cell r="D56" t="str">
            <v>mat</v>
          </cell>
          <cell r="E56" t="str">
            <v>JOLIOT-CURIE</v>
          </cell>
          <cell r="F56">
            <v>253</v>
          </cell>
          <cell r="G56">
            <v>8</v>
          </cell>
          <cell r="H56" t="str">
            <v/>
          </cell>
          <cell r="I56">
            <v>8</v>
          </cell>
          <cell r="J56">
            <v>31.625</v>
          </cell>
          <cell r="K56">
            <v>238</v>
          </cell>
          <cell r="L56">
            <v>29.75</v>
          </cell>
          <cell r="M56" t="str">
            <v>OR ville -&gt;O</v>
          </cell>
          <cell r="N56">
            <v>9</v>
          </cell>
          <cell r="O56">
            <v>26.444444444444443</v>
          </cell>
          <cell r="P56">
            <v>208</v>
          </cell>
          <cell r="Q56">
            <v>216</v>
          </cell>
        </row>
        <row r="57">
          <cell r="B57" t="str">
            <v>0391V</v>
          </cell>
          <cell r="C57" t="str">
            <v>DUGNY</v>
          </cell>
          <cell r="D57" t="str">
            <v>elm</v>
          </cell>
          <cell r="E57" t="str">
            <v>FABIEN (ZEP)</v>
          </cell>
          <cell r="F57">
            <v>98</v>
          </cell>
          <cell r="G57">
            <v>5</v>
          </cell>
          <cell r="H57" t="str">
            <v/>
          </cell>
          <cell r="I57">
            <v>5</v>
          </cell>
          <cell r="J57">
            <v>19.6</v>
          </cell>
          <cell r="K57">
            <v>87</v>
          </cell>
          <cell r="L57">
            <v>17.4</v>
          </cell>
          <cell r="M57" t="str">
            <v>F</v>
          </cell>
          <cell r="N57">
            <v>4</v>
          </cell>
          <cell r="O57">
            <v>21.75</v>
          </cell>
          <cell r="P57">
            <v>110</v>
          </cell>
          <cell r="Q57">
            <v>100</v>
          </cell>
          <cell r="R57" t="str">
            <v>revoir le protocole du 'busing'</v>
          </cell>
        </row>
        <row r="58">
          <cell r="B58" t="str">
            <v>1582P</v>
          </cell>
          <cell r="C58" t="str">
            <v>EPINAY SUR SEINE</v>
          </cell>
          <cell r="D58" t="str">
            <v>mat</v>
          </cell>
          <cell r="E58" t="str">
            <v>ECONDEAUX</v>
          </cell>
          <cell r="F58">
            <v>148</v>
          </cell>
          <cell r="G58">
            <v>6</v>
          </cell>
          <cell r="H58" t="str">
            <v/>
          </cell>
          <cell r="I58">
            <v>6</v>
          </cell>
          <cell r="J58">
            <v>24.666666666666668</v>
          </cell>
          <cell r="K58">
            <v>180</v>
          </cell>
          <cell r="L58">
            <v>30</v>
          </cell>
          <cell r="M58" t="str">
            <v>OR ville -&gt;O</v>
          </cell>
          <cell r="N58">
            <v>7</v>
          </cell>
          <cell r="O58">
            <v>25.714285714285715</v>
          </cell>
          <cell r="P58">
            <v>159</v>
          </cell>
          <cell r="Q58">
            <v>161</v>
          </cell>
        </row>
        <row r="59">
          <cell r="B59" t="str">
            <v>0524P</v>
          </cell>
          <cell r="C59" t="str">
            <v>EPINAY SUR SEINE</v>
          </cell>
          <cell r="D59" t="str">
            <v>mat</v>
          </cell>
          <cell r="E59" t="str">
            <v>FRANCE ANATOLE (ZEP)</v>
          </cell>
          <cell r="F59">
            <v>199</v>
          </cell>
          <cell r="G59">
            <v>8</v>
          </cell>
          <cell r="H59" t="str">
            <v>1 O</v>
          </cell>
          <cell r="I59">
            <v>9</v>
          </cell>
          <cell r="J59">
            <v>22.11111111111111</v>
          </cell>
          <cell r="K59">
            <v>193</v>
          </cell>
          <cell r="L59">
            <v>21.444444444444443</v>
          </cell>
          <cell r="M59" t="str">
            <v>Annul O</v>
          </cell>
          <cell r="N59">
            <v>8</v>
          </cell>
          <cell r="O59">
            <v>24.125</v>
          </cell>
          <cell r="P59">
            <v>195</v>
          </cell>
          <cell r="Q59">
            <v>194</v>
          </cell>
        </row>
        <row r="60">
          <cell r="B60" t="str">
            <v>1408A</v>
          </cell>
          <cell r="C60" t="str">
            <v>EPINAY SUR SEINE</v>
          </cell>
          <cell r="D60" t="str">
            <v>mat</v>
          </cell>
          <cell r="E60" t="str">
            <v>ROLLAND ROMAIN (ZEP)</v>
          </cell>
          <cell r="F60">
            <v>274</v>
          </cell>
          <cell r="G60">
            <v>10</v>
          </cell>
          <cell r="H60" t="str">
            <v>1 O</v>
          </cell>
          <cell r="I60">
            <v>11</v>
          </cell>
          <cell r="J60">
            <v>24.90909090909091</v>
          </cell>
          <cell r="K60">
            <v>255</v>
          </cell>
          <cell r="L60">
            <v>23.181818181818183</v>
          </cell>
          <cell r="M60" t="str">
            <v>Annul O</v>
          </cell>
          <cell r="N60">
            <v>10</v>
          </cell>
          <cell r="O60">
            <v>25.5</v>
          </cell>
          <cell r="P60">
            <v>250</v>
          </cell>
          <cell r="Q60">
            <v>248</v>
          </cell>
          <cell r="R60" t="str">
            <v>sur+ sur mat Jaurès Nord</v>
          </cell>
        </row>
        <row r="61">
          <cell r="B61" t="str">
            <v>1280L</v>
          </cell>
          <cell r="C61" t="str">
            <v>EPINAY SUR SEINE</v>
          </cell>
          <cell r="D61" t="str">
            <v>elm</v>
          </cell>
          <cell r="E61" t="str">
            <v>DUMAS ALEXANDRE (ZEP)</v>
          </cell>
          <cell r="F61">
            <v>284</v>
          </cell>
          <cell r="G61">
            <v>13</v>
          </cell>
          <cell r="H61" t="str">
            <v/>
          </cell>
          <cell r="I61">
            <v>13</v>
          </cell>
          <cell r="J61">
            <v>21.846153846153847</v>
          </cell>
          <cell r="K61">
            <v>279</v>
          </cell>
          <cell r="L61">
            <v>21.46153846153846</v>
          </cell>
          <cell r="M61" t="str">
            <v>AS</v>
          </cell>
          <cell r="N61">
            <v>13</v>
          </cell>
          <cell r="O61">
            <v>21.46153846153846</v>
          </cell>
          <cell r="P61">
            <v>289</v>
          </cell>
          <cell r="Q61">
            <v>280</v>
          </cell>
        </row>
        <row r="62">
          <cell r="B62" t="str">
            <v>1622H</v>
          </cell>
          <cell r="C62" t="str">
            <v>EPINAY SUR SEINE</v>
          </cell>
          <cell r="D62" t="str">
            <v>elm</v>
          </cell>
          <cell r="E62" t="str">
            <v>ECONDEAUX</v>
          </cell>
          <cell r="F62">
            <v>211</v>
          </cell>
          <cell r="G62">
            <v>8</v>
          </cell>
          <cell r="H62" t="str">
            <v/>
          </cell>
          <cell r="I62">
            <v>8</v>
          </cell>
          <cell r="J62">
            <v>26.375</v>
          </cell>
          <cell r="K62">
            <v>216</v>
          </cell>
          <cell r="L62">
            <v>27</v>
          </cell>
          <cell r="M62" t="str">
            <v>O</v>
          </cell>
          <cell r="N62">
            <v>9</v>
          </cell>
          <cell r="O62">
            <v>24</v>
          </cell>
          <cell r="P62">
            <v>198</v>
          </cell>
          <cell r="Q62">
            <v>209</v>
          </cell>
        </row>
        <row r="63">
          <cell r="B63" t="str">
            <v>0260C</v>
          </cell>
          <cell r="C63" t="str">
            <v>EPINAY SUR SEINE</v>
          </cell>
          <cell r="D63" t="str">
            <v>elm</v>
          </cell>
          <cell r="E63" t="str">
            <v>HUGO 1 (ZEP)</v>
          </cell>
          <cell r="F63">
            <v>184</v>
          </cell>
          <cell r="G63">
            <v>9</v>
          </cell>
          <cell r="H63" t="str">
            <v>1 Fbl</v>
          </cell>
          <cell r="I63">
            <v>9</v>
          </cell>
          <cell r="J63">
            <v>20.444444444444443</v>
          </cell>
          <cell r="K63">
            <v>180</v>
          </cell>
          <cell r="L63">
            <v>20</v>
          </cell>
          <cell r="M63" t="str">
            <v>Annul Fbl + AS</v>
          </cell>
          <cell r="N63">
            <v>9</v>
          </cell>
          <cell r="O63">
            <v>20</v>
          </cell>
          <cell r="P63">
            <v>192</v>
          </cell>
          <cell r="Q63">
            <v>192</v>
          </cell>
        </row>
        <row r="64">
          <cell r="B64" t="str">
            <v>0988U</v>
          </cell>
          <cell r="C64" t="str">
            <v>EPINAY SUR SEINE</v>
          </cell>
          <cell r="D64" t="str">
            <v>elm</v>
          </cell>
          <cell r="E64" t="str">
            <v>JAURES 1 (ZEP)</v>
          </cell>
          <cell r="F64">
            <v>351</v>
          </cell>
          <cell r="G64">
            <v>14</v>
          </cell>
          <cell r="H64" t="str">
            <v>1 OR</v>
          </cell>
          <cell r="I64">
            <v>14</v>
          </cell>
          <cell r="J64">
            <v>25.071428571428573</v>
          </cell>
          <cell r="K64">
            <v>334</v>
          </cell>
          <cell r="L64">
            <v>23.857142857142858</v>
          </cell>
          <cell r="M64" t="str">
            <v>Annul OR</v>
          </cell>
          <cell r="N64">
            <v>14</v>
          </cell>
          <cell r="O64">
            <v>23.857142857142858</v>
          </cell>
          <cell r="P64">
            <v>309</v>
          </cell>
          <cell r="Q64">
            <v>317</v>
          </cell>
        </row>
        <row r="65">
          <cell r="B65" t="str">
            <v>0572S</v>
          </cell>
          <cell r="C65" t="str">
            <v>EPINAY SUR SEINE</v>
          </cell>
          <cell r="D65" t="str">
            <v>elm</v>
          </cell>
          <cell r="E65" t="str">
            <v>JAURES 2 (ZEP)</v>
          </cell>
          <cell r="F65">
            <v>326</v>
          </cell>
          <cell r="G65">
            <v>14</v>
          </cell>
          <cell r="H65" t="str">
            <v/>
          </cell>
          <cell r="I65">
            <v>14</v>
          </cell>
          <cell r="J65">
            <v>23.285714285714285</v>
          </cell>
          <cell r="K65">
            <v>328</v>
          </cell>
          <cell r="L65">
            <v>23.428571428571427</v>
          </cell>
          <cell r="M65" t="str">
            <v>O</v>
          </cell>
          <cell r="N65">
            <v>15</v>
          </cell>
          <cell r="O65">
            <v>21.866666666666667</v>
          </cell>
          <cell r="P65">
            <v>316</v>
          </cell>
          <cell r="Q65">
            <v>318</v>
          </cell>
          <cell r="R65" t="str">
            <v>ouverture réservée de Hugo 1 confirmée sur Hugo 2</v>
          </cell>
        </row>
        <row r="66">
          <cell r="B66" t="str">
            <v>0285E</v>
          </cell>
          <cell r="C66" t="str">
            <v>EPINAY SUR SEINE</v>
          </cell>
          <cell r="D66" t="str">
            <v>elm</v>
          </cell>
          <cell r="E66" t="str">
            <v>ROUSSEAU 2 (ZEP)</v>
          </cell>
          <cell r="F66">
            <v>253</v>
          </cell>
          <cell r="G66">
            <v>12</v>
          </cell>
          <cell r="H66" t="str">
            <v/>
          </cell>
          <cell r="I66">
            <v>12</v>
          </cell>
          <cell r="J66">
            <v>21.083333333333332</v>
          </cell>
          <cell r="K66">
            <v>253</v>
          </cell>
          <cell r="L66">
            <v>21.083333333333332</v>
          </cell>
          <cell r="M66" t="str">
            <v>AS</v>
          </cell>
          <cell r="N66">
            <v>12</v>
          </cell>
          <cell r="O66">
            <v>21.083333333333332</v>
          </cell>
          <cell r="P66">
            <v>259</v>
          </cell>
          <cell r="Q66">
            <v>253</v>
          </cell>
        </row>
        <row r="67">
          <cell r="B67" t="str">
            <v>0816G</v>
          </cell>
          <cell r="C67" t="str">
            <v>GAGNY</v>
          </cell>
          <cell r="D67" t="str">
            <v>mat</v>
          </cell>
          <cell r="E67" t="str">
            <v>FERRY JULES</v>
          </cell>
          <cell r="F67">
            <v>182</v>
          </cell>
          <cell r="G67">
            <v>7</v>
          </cell>
          <cell r="H67" t="str">
            <v/>
          </cell>
          <cell r="I67">
            <v>7</v>
          </cell>
          <cell r="J67">
            <v>26</v>
          </cell>
          <cell r="K67">
            <v>199</v>
          </cell>
          <cell r="L67">
            <v>28.428571428571427</v>
          </cell>
          <cell r="M67" t="str">
            <v>O</v>
          </cell>
          <cell r="N67">
            <v>8</v>
          </cell>
          <cell r="O67">
            <v>24.875</v>
          </cell>
          <cell r="P67">
            <v>191</v>
          </cell>
          <cell r="Q67">
            <v>192</v>
          </cell>
          <cell r="R67" t="str">
            <v>CUCS expérimental</v>
          </cell>
        </row>
        <row r="68">
          <cell r="B68" t="str">
            <v>0637M</v>
          </cell>
          <cell r="C68" t="str">
            <v>GAGNY</v>
          </cell>
          <cell r="D68" t="str">
            <v>elm</v>
          </cell>
          <cell r="E68" t="str">
            <v>PASTEUR LOUIS</v>
          </cell>
          <cell r="F68">
            <v>231</v>
          </cell>
          <cell r="G68">
            <v>9</v>
          </cell>
          <cell r="H68" t="str">
            <v>1 OR</v>
          </cell>
          <cell r="I68">
            <v>9</v>
          </cell>
          <cell r="J68">
            <v>25.666666666666668</v>
          </cell>
          <cell r="K68">
            <v>234</v>
          </cell>
          <cell r="L68">
            <v>26</v>
          </cell>
          <cell r="M68" t="str">
            <v>OR-&gt;O</v>
          </cell>
          <cell r="N68">
            <v>10</v>
          </cell>
          <cell r="O68">
            <v>23.4</v>
          </cell>
          <cell r="P68">
            <v>223</v>
          </cell>
          <cell r="Q68">
            <v>228</v>
          </cell>
        </row>
        <row r="69">
          <cell r="B69" t="str">
            <v>1715J</v>
          </cell>
          <cell r="C69" t="str">
            <v>LA COURNEUVE</v>
          </cell>
          <cell r="D69" t="str">
            <v>mat</v>
          </cell>
          <cell r="E69" t="str">
            <v>CHAPLIN CHARLIE (ZEP)</v>
          </cell>
          <cell r="F69">
            <v>154</v>
          </cell>
          <cell r="G69">
            <v>7</v>
          </cell>
          <cell r="H69" t="str">
            <v>AS</v>
          </cell>
          <cell r="I69">
            <v>7</v>
          </cell>
          <cell r="J69">
            <v>22</v>
          </cell>
          <cell r="K69">
            <v>155</v>
          </cell>
          <cell r="L69">
            <v>22.142857142857142</v>
          </cell>
          <cell r="M69" t="str">
            <v>AS</v>
          </cell>
          <cell r="N69">
            <v>7</v>
          </cell>
          <cell r="O69">
            <v>22.142857142857142</v>
          </cell>
          <cell r="P69">
            <v>150</v>
          </cell>
          <cell r="Q69">
            <v>167</v>
          </cell>
          <cell r="R69" t="str">
            <v>vu en GT-CTPD - comptage rentrée</v>
          </cell>
        </row>
        <row r="70">
          <cell r="B70" t="str">
            <v>0566K</v>
          </cell>
          <cell r="C70" t="str">
            <v>LA COURNEUVE</v>
          </cell>
          <cell r="D70" t="str">
            <v>mat</v>
          </cell>
          <cell r="E70" t="str">
            <v>LANGEVIN PAUL (ZEP)</v>
          </cell>
          <cell r="F70">
            <v>283</v>
          </cell>
          <cell r="G70">
            <v>11</v>
          </cell>
          <cell r="H70" t="str">
            <v/>
          </cell>
          <cell r="I70">
            <v>11</v>
          </cell>
          <cell r="J70">
            <v>25.727272727272727</v>
          </cell>
          <cell r="K70">
            <v>293</v>
          </cell>
          <cell r="L70">
            <v>26.636363636363637</v>
          </cell>
          <cell r="M70" t="str">
            <v>OR ville -&gt;O</v>
          </cell>
          <cell r="N70">
            <v>12</v>
          </cell>
          <cell r="O70">
            <v>24.416666666666668</v>
          </cell>
          <cell r="P70">
            <v>279</v>
          </cell>
          <cell r="Q70">
            <v>272</v>
          </cell>
          <cell r="R70" t="str">
            <v>confirmation sur Langevin et AS pour St Exupéry (nouvelle prévision)</v>
          </cell>
        </row>
        <row r="71">
          <cell r="B71" t="str">
            <v>1995N</v>
          </cell>
          <cell r="C71" t="str">
            <v>LA COURNEUVE</v>
          </cell>
          <cell r="D71" t="str">
            <v>mat</v>
          </cell>
          <cell r="E71" t="str">
            <v>SAINT EXUPERY (ZEP)</v>
          </cell>
          <cell r="F71">
            <v>114</v>
          </cell>
          <cell r="G71">
            <v>5</v>
          </cell>
          <cell r="H71" t="str">
            <v/>
          </cell>
          <cell r="I71">
            <v>5</v>
          </cell>
          <cell r="J71">
            <v>22.8</v>
          </cell>
          <cell r="K71">
            <v>128</v>
          </cell>
          <cell r="L71">
            <v>25.6</v>
          </cell>
          <cell r="M71" t="str">
            <v>AS</v>
          </cell>
          <cell r="N71">
            <v>5</v>
          </cell>
          <cell r="O71">
            <v>25.6</v>
          </cell>
          <cell r="P71">
            <v>130</v>
          </cell>
          <cell r="Q71">
            <v>124</v>
          </cell>
          <cell r="R71" t="str">
            <v>prévision ramenée à 130 el pour AS -  vers confirmation de la 2e OR ville ?</v>
          </cell>
        </row>
        <row r="72">
          <cell r="B72" t="str">
            <v>2485W</v>
          </cell>
          <cell r="C72" t="str">
            <v>LA COURNEUVE</v>
          </cell>
          <cell r="D72" t="str">
            <v>elm</v>
          </cell>
          <cell r="E72" t="str">
            <v>BAKER JOSEPHINE</v>
          </cell>
          <cell r="F72">
            <v>155</v>
          </cell>
          <cell r="G72">
            <v>7</v>
          </cell>
          <cell r="H72" t="str">
            <v/>
          </cell>
          <cell r="I72">
            <v>7</v>
          </cell>
          <cell r="J72">
            <v>22.142857142857142</v>
          </cell>
          <cell r="K72">
            <v>159</v>
          </cell>
          <cell r="L72">
            <v>22.714285714285715</v>
          </cell>
          <cell r="M72" t="str">
            <v>AS</v>
          </cell>
          <cell r="N72">
            <v>7</v>
          </cell>
          <cell r="O72">
            <v>22.714285714285715</v>
          </cell>
          <cell r="P72">
            <v>92</v>
          </cell>
          <cell r="Q72">
            <v>155</v>
          </cell>
          <cell r="R72" t="str">
            <v>vu en GT-CTPD demande maintien OR ville élem pour cette école</v>
          </cell>
        </row>
        <row r="73">
          <cell r="B73" t="str">
            <v>0400E</v>
          </cell>
          <cell r="C73" t="str">
            <v>LA COURNEUVE</v>
          </cell>
          <cell r="D73" t="str">
            <v>elm</v>
          </cell>
          <cell r="E73" t="str">
            <v>CHAPLIN CHARLIE (ZEP)</v>
          </cell>
          <cell r="F73">
            <v>261</v>
          </cell>
          <cell r="G73">
            <v>11</v>
          </cell>
          <cell r="H73" t="str">
            <v>AS</v>
          </cell>
          <cell r="I73">
            <v>11</v>
          </cell>
          <cell r="J73">
            <v>23.727272727272727</v>
          </cell>
          <cell r="K73">
            <v>260</v>
          </cell>
          <cell r="L73">
            <v>23.636363636363637</v>
          </cell>
          <cell r="M73" t="str">
            <v>AS</v>
          </cell>
          <cell r="N73">
            <v>11</v>
          </cell>
          <cell r="O73">
            <v>23.636363636363637</v>
          </cell>
          <cell r="P73">
            <v>231</v>
          </cell>
          <cell r="Q73">
            <v>237</v>
          </cell>
          <cell r="R73" t="str">
            <v>vu en GT-CTPD comptage rentrée</v>
          </cell>
        </row>
        <row r="74">
          <cell r="B74" t="str">
            <v>0558B</v>
          </cell>
          <cell r="C74" t="str">
            <v>LA COURNEUVE</v>
          </cell>
          <cell r="D74" t="str">
            <v>elm</v>
          </cell>
          <cell r="E74" t="str">
            <v>MICHEL LOUISE</v>
          </cell>
          <cell r="F74">
            <v>340</v>
          </cell>
          <cell r="G74">
            <v>14</v>
          </cell>
          <cell r="H74" t="str">
            <v/>
          </cell>
          <cell r="I74">
            <v>14</v>
          </cell>
          <cell r="J74">
            <v>24.285714285714285</v>
          </cell>
          <cell r="K74">
            <v>344</v>
          </cell>
          <cell r="L74">
            <v>24.571428571428573</v>
          </cell>
          <cell r="M74" t="str">
            <v>AS</v>
          </cell>
          <cell r="N74">
            <v>14</v>
          </cell>
          <cell r="O74">
            <v>24.571428571428573</v>
          </cell>
          <cell r="P74">
            <v>348</v>
          </cell>
          <cell r="Q74">
            <v>340</v>
          </cell>
        </row>
        <row r="75">
          <cell r="B75" t="str">
            <v>1996P</v>
          </cell>
          <cell r="C75" t="str">
            <v>LA COURNEUVE</v>
          </cell>
          <cell r="D75" t="str">
            <v>elm</v>
          </cell>
          <cell r="E75" t="str">
            <v>SAINT-EXUPERY (ZEP)</v>
          </cell>
          <cell r="F75">
            <v>321</v>
          </cell>
          <cell r="G75">
            <v>14</v>
          </cell>
          <cell r="H75" t="str">
            <v/>
          </cell>
          <cell r="I75">
            <v>14</v>
          </cell>
          <cell r="J75">
            <v>22.928571428571427</v>
          </cell>
          <cell r="K75">
            <v>342</v>
          </cell>
          <cell r="L75">
            <v>24.428571428571427</v>
          </cell>
          <cell r="M75" t="str">
            <v>OR ville -&gt;O</v>
          </cell>
          <cell r="N75">
            <v>15</v>
          </cell>
          <cell r="O75">
            <v>22.8</v>
          </cell>
          <cell r="P75">
            <v>325</v>
          </cell>
          <cell r="Q75">
            <v>329</v>
          </cell>
        </row>
        <row r="76">
          <cell r="B76" t="str">
            <v>0785Y</v>
          </cell>
          <cell r="C76" t="str">
            <v>LE BLANC MESNIL</v>
          </cell>
          <cell r="D76" t="str">
            <v>mat</v>
          </cell>
          <cell r="E76" t="str">
            <v>DECOUR JACQUES</v>
          </cell>
          <cell r="F76">
            <v>140</v>
          </cell>
          <cell r="G76">
            <v>6</v>
          </cell>
          <cell r="H76" t="str">
            <v/>
          </cell>
          <cell r="I76">
            <v>6</v>
          </cell>
          <cell r="J76">
            <v>23.333333333333332</v>
          </cell>
          <cell r="K76">
            <v>130</v>
          </cell>
          <cell r="L76">
            <v>21.666666666666668</v>
          </cell>
          <cell r="M76" t="str">
            <v>F</v>
          </cell>
          <cell r="N76">
            <v>5</v>
          </cell>
          <cell r="O76">
            <v>26</v>
          </cell>
          <cell r="P76">
            <v>137</v>
          </cell>
          <cell r="Q76">
            <v>133</v>
          </cell>
        </row>
        <row r="77">
          <cell r="B77" t="str">
            <v>0761X</v>
          </cell>
          <cell r="C77" t="str">
            <v>LE BLANC MESNIL</v>
          </cell>
          <cell r="D77" t="str">
            <v>elm</v>
          </cell>
          <cell r="E77" t="str">
            <v>AUDIN MAURICE (ZEP)</v>
          </cell>
          <cell r="F77">
            <v>258</v>
          </cell>
          <cell r="G77">
            <v>11</v>
          </cell>
          <cell r="H77" t="str">
            <v/>
          </cell>
          <cell r="I77">
            <v>11</v>
          </cell>
          <cell r="J77">
            <v>23.454545454545453</v>
          </cell>
          <cell r="K77">
            <v>269</v>
          </cell>
          <cell r="L77">
            <v>24.454545454545453</v>
          </cell>
          <cell r="M77" t="str">
            <v>O</v>
          </cell>
          <cell r="N77">
            <v>12</v>
          </cell>
          <cell r="O77">
            <v>22.416666666666668</v>
          </cell>
          <cell r="P77">
            <v>233</v>
          </cell>
          <cell r="Q77">
            <v>242</v>
          </cell>
        </row>
        <row r="78">
          <cell r="B78" t="str">
            <v>2501N</v>
          </cell>
          <cell r="C78" t="str">
            <v>LE BLANC MESNIL</v>
          </cell>
          <cell r="D78" t="str">
            <v>elm</v>
          </cell>
          <cell r="E78" t="str">
            <v>CALMETTE</v>
          </cell>
          <cell r="F78">
            <v>128</v>
          </cell>
          <cell r="G78">
            <v>0</v>
          </cell>
          <cell r="H78" t="str">
            <v>2 transferts + 2 O</v>
          </cell>
          <cell r="I78">
            <v>4</v>
          </cell>
          <cell r="J78">
            <v>32</v>
          </cell>
          <cell r="K78">
            <v>120</v>
          </cell>
          <cell r="L78">
            <v>30</v>
          </cell>
          <cell r="M78" t="str">
            <v>O</v>
          </cell>
          <cell r="N78">
            <v>5</v>
          </cell>
          <cell r="O78">
            <v>24</v>
          </cell>
          <cell r="P78">
            <v>0</v>
          </cell>
          <cell r="Q78">
            <v>0</v>
          </cell>
        </row>
        <row r="79">
          <cell r="B79" t="str">
            <v>0754P</v>
          </cell>
          <cell r="C79" t="str">
            <v>LE BLANC MESNIL</v>
          </cell>
          <cell r="D79" t="str">
            <v>elm</v>
          </cell>
          <cell r="E79" t="str">
            <v>MOQUET GUY</v>
          </cell>
          <cell r="F79">
            <v>226</v>
          </cell>
          <cell r="G79">
            <v>9</v>
          </cell>
          <cell r="H79" t="str">
            <v>AS</v>
          </cell>
          <cell r="I79">
            <v>9</v>
          </cell>
          <cell r="J79">
            <v>25.11111111111111</v>
          </cell>
          <cell r="K79">
            <v>233</v>
          </cell>
          <cell r="L79">
            <v>25.88888888888889</v>
          </cell>
          <cell r="M79" t="str">
            <v>O</v>
          </cell>
          <cell r="N79">
            <v>10</v>
          </cell>
          <cell r="O79">
            <v>23.3</v>
          </cell>
          <cell r="P79">
            <v>207</v>
          </cell>
          <cell r="Q79">
            <v>208</v>
          </cell>
          <cell r="R79" t="str">
            <v>nouveaux logements - élèvezs préinscrits</v>
          </cell>
        </row>
        <row r="80">
          <cell r="B80" t="str">
            <v>2503R</v>
          </cell>
          <cell r="C80" t="str">
            <v>LE BOURGET</v>
          </cell>
          <cell r="D80" t="str">
            <v>elm</v>
          </cell>
          <cell r="E80" t="str">
            <v>BLERIOT LOUIS</v>
          </cell>
          <cell r="F80">
            <v>150</v>
          </cell>
          <cell r="G80">
            <v>0</v>
          </cell>
          <cell r="H80" t="str">
            <v>5 transferts + 1 O</v>
          </cell>
          <cell r="I80">
            <v>6</v>
          </cell>
          <cell r="J80">
            <v>25</v>
          </cell>
          <cell r="K80">
            <v>171</v>
          </cell>
          <cell r="L80">
            <v>28.5</v>
          </cell>
          <cell r="M80" t="str">
            <v>OR ville -&gt;O</v>
          </cell>
          <cell r="N80">
            <v>7</v>
          </cell>
          <cell r="O80">
            <v>24.428571428571427</v>
          </cell>
          <cell r="P80">
            <v>0</v>
          </cell>
          <cell r="Q80">
            <v>0</v>
          </cell>
        </row>
        <row r="81">
          <cell r="B81" t="str">
            <v>0320T</v>
          </cell>
          <cell r="C81" t="str">
            <v>LE PRE ST GERVAIS</v>
          </cell>
          <cell r="D81" t="str">
            <v>elm</v>
          </cell>
          <cell r="E81" t="str">
            <v>BROSSOLETTE</v>
          </cell>
          <cell r="F81">
            <v>279</v>
          </cell>
          <cell r="G81">
            <v>11</v>
          </cell>
          <cell r="H81" t="str">
            <v>AS</v>
          </cell>
          <cell r="I81">
            <v>11</v>
          </cell>
          <cell r="J81">
            <v>25.363636363636363</v>
          </cell>
          <cell r="K81">
            <v>288</v>
          </cell>
          <cell r="L81">
            <v>26.181818181818183</v>
          </cell>
          <cell r="M81" t="str">
            <v>O</v>
          </cell>
          <cell r="N81">
            <v>12</v>
          </cell>
          <cell r="O81">
            <v>24</v>
          </cell>
          <cell r="P81">
            <v>276</v>
          </cell>
          <cell r="Q81">
            <v>277</v>
          </cell>
        </row>
        <row r="82">
          <cell r="B82" t="str">
            <v>1519W</v>
          </cell>
          <cell r="C82" t="str">
            <v>LE RAINCY</v>
          </cell>
          <cell r="D82" t="str">
            <v>elm</v>
          </cell>
          <cell r="E82" t="str">
            <v>LA FONTAINE</v>
          </cell>
          <cell r="F82">
            <v>261</v>
          </cell>
          <cell r="G82">
            <v>10</v>
          </cell>
          <cell r="H82" t="str">
            <v>AS</v>
          </cell>
          <cell r="I82">
            <v>10</v>
          </cell>
          <cell r="J82">
            <v>26.1</v>
          </cell>
          <cell r="K82">
            <v>269</v>
          </cell>
          <cell r="L82">
            <v>26.9</v>
          </cell>
          <cell r="M82" t="str">
            <v>O</v>
          </cell>
          <cell r="N82">
            <v>11</v>
          </cell>
          <cell r="O82">
            <v>24.454545454545453</v>
          </cell>
          <cell r="P82">
            <v>259</v>
          </cell>
          <cell r="Q82">
            <v>251</v>
          </cell>
        </row>
        <row r="83">
          <cell r="B83" t="str">
            <v>0673B</v>
          </cell>
          <cell r="C83" t="str">
            <v>LE RAINCY</v>
          </cell>
          <cell r="D83" t="str">
            <v>elm</v>
          </cell>
          <cell r="E83" t="str">
            <v>THIERS</v>
          </cell>
          <cell r="F83">
            <v>335</v>
          </cell>
          <cell r="G83">
            <v>13</v>
          </cell>
          <cell r="H83" t="str">
            <v/>
          </cell>
          <cell r="I83">
            <v>13</v>
          </cell>
          <cell r="J83">
            <v>25.76923076923077</v>
          </cell>
          <cell r="K83">
            <v>324</v>
          </cell>
          <cell r="L83">
            <v>24.923076923076923</v>
          </cell>
          <cell r="M83" t="str">
            <v>AS</v>
          </cell>
          <cell r="N83">
            <v>13</v>
          </cell>
          <cell r="O83">
            <v>24.923076923076923</v>
          </cell>
          <cell r="P83">
            <v>316</v>
          </cell>
          <cell r="Q83">
            <v>328</v>
          </cell>
          <cell r="R83" t="str">
            <v>vu en GT-CTPD - comptage rentrée</v>
          </cell>
        </row>
        <row r="84">
          <cell r="B84" t="str">
            <v>1410C</v>
          </cell>
          <cell r="C84" t="str">
            <v>LES LILAS</v>
          </cell>
          <cell r="D84" t="str">
            <v>mat</v>
          </cell>
          <cell r="E84" t="str">
            <v>CALMETTE</v>
          </cell>
          <cell r="F84">
            <v>98</v>
          </cell>
          <cell r="G84">
            <v>4</v>
          </cell>
          <cell r="H84" t="str">
            <v/>
          </cell>
          <cell r="I84">
            <v>4</v>
          </cell>
          <cell r="J84">
            <v>24.5</v>
          </cell>
          <cell r="K84">
            <v>128</v>
          </cell>
          <cell r="L84">
            <v>32</v>
          </cell>
          <cell r="M84" t="str">
            <v>O</v>
          </cell>
          <cell r="N84">
            <v>5</v>
          </cell>
          <cell r="O84">
            <v>25.6</v>
          </cell>
          <cell r="P84">
            <v>101</v>
          </cell>
          <cell r="Q84">
            <v>101</v>
          </cell>
        </row>
        <row r="85">
          <cell r="B85" t="str">
            <v>0402G</v>
          </cell>
          <cell r="C85" t="str">
            <v>LES PAVILLONS /S BOIS</v>
          </cell>
          <cell r="D85" t="str">
            <v>mat</v>
          </cell>
          <cell r="E85" t="str">
            <v>FISCHER EUGENE</v>
          </cell>
          <cell r="F85">
            <v>257</v>
          </cell>
          <cell r="G85">
            <v>9</v>
          </cell>
          <cell r="H85" t="str">
            <v/>
          </cell>
          <cell r="I85">
            <v>9</v>
          </cell>
          <cell r="J85">
            <v>28.555555555555557</v>
          </cell>
          <cell r="K85">
            <v>270</v>
          </cell>
          <cell r="L85">
            <v>30</v>
          </cell>
          <cell r="M85" t="str">
            <v>OR ville -&gt;O</v>
          </cell>
          <cell r="N85">
            <v>10</v>
          </cell>
          <cell r="O85">
            <v>27</v>
          </cell>
          <cell r="P85">
            <v>233</v>
          </cell>
          <cell r="Q85">
            <v>236</v>
          </cell>
        </row>
        <row r="86">
          <cell r="B86" t="str">
            <v>1771V</v>
          </cell>
          <cell r="C86" t="str">
            <v>LES PAVILLONS /S BOIS</v>
          </cell>
          <cell r="D86" t="str">
            <v>elm</v>
          </cell>
          <cell r="E86" t="str">
            <v>MICHEL LOUISE (ZEP)</v>
          </cell>
          <cell r="F86">
            <v>171</v>
          </cell>
          <cell r="G86">
            <v>8</v>
          </cell>
          <cell r="H86" t="str">
            <v/>
          </cell>
          <cell r="I86">
            <v>8</v>
          </cell>
          <cell r="J86">
            <v>21.375</v>
          </cell>
          <cell r="K86">
            <v>168</v>
          </cell>
          <cell r="L86">
            <v>21</v>
          </cell>
          <cell r="M86" t="str">
            <v>F</v>
          </cell>
          <cell r="N86">
            <v>7</v>
          </cell>
          <cell r="O86">
            <v>24</v>
          </cell>
          <cell r="P86">
            <v>173</v>
          </cell>
          <cell r="Q86">
            <v>168</v>
          </cell>
        </row>
        <row r="87">
          <cell r="B87" t="str">
            <v>0803T</v>
          </cell>
          <cell r="C87" t="str">
            <v>LIVRY GARGAN</v>
          </cell>
          <cell r="D87" t="str">
            <v>mat</v>
          </cell>
          <cell r="E87" t="str">
            <v>JACOB</v>
          </cell>
          <cell r="F87">
            <v>315</v>
          </cell>
          <cell r="G87">
            <v>11</v>
          </cell>
          <cell r="H87" t="str">
            <v/>
          </cell>
          <cell r="I87">
            <v>11</v>
          </cell>
          <cell r="J87">
            <v>28.636363636363637</v>
          </cell>
          <cell r="K87">
            <v>322</v>
          </cell>
          <cell r="L87">
            <v>29.272727272727273</v>
          </cell>
          <cell r="M87" t="str">
            <v>O</v>
          </cell>
          <cell r="N87">
            <v>12</v>
          </cell>
          <cell r="O87">
            <v>26.833333333333332</v>
          </cell>
          <cell r="P87">
            <v>301</v>
          </cell>
          <cell r="Q87">
            <v>308</v>
          </cell>
          <cell r="R87" t="str">
            <v>avec sur+ de mat Tourville</v>
          </cell>
        </row>
        <row r="88">
          <cell r="B88" t="str">
            <v>0805V</v>
          </cell>
          <cell r="C88" t="str">
            <v>LIVRY GARGAN</v>
          </cell>
          <cell r="D88" t="str">
            <v>mat</v>
          </cell>
          <cell r="E88" t="str">
            <v>JAURES JEAN</v>
          </cell>
          <cell r="F88">
            <v>336</v>
          </cell>
          <cell r="G88">
            <v>11</v>
          </cell>
          <cell r="H88" t="str">
            <v>2 O</v>
          </cell>
          <cell r="I88">
            <v>13</v>
          </cell>
          <cell r="J88">
            <v>25.846153846153847</v>
          </cell>
          <cell r="K88">
            <v>366</v>
          </cell>
          <cell r="L88">
            <v>28.153846153846153</v>
          </cell>
          <cell r="M88" t="str">
            <v>OR ville -&gt;O</v>
          </cell>
          <cell r="N88">
            <v>14</v>
          </cell>
          <cell r="O88">
            <v>26.142857142857142</v>
          </cell>
          <cell r="P88">
            <v>312</v>
          </cell>
          <cell r="Q88">
            <v>329</v>
          </cell>
        </row>
        <row r="89">
          <cell r="B89" t="str">
            <v>0807X</v>
          </cell>
          <cell r="C89" t="str">
            <v>MONTFERMEIL</v>
          </cell>
          <cell r="D89" t="str">
            <v>mat</v>
          </cell>
          <cell r="E89" t="str">
            <v>ARC EN CIEL (CENTRE)</v>
          </cell>
          <cell r="F89">
            <v>162</v>
          </cell>
          <cell r="G89">
            <v>6</v>
          </cell>
          <cell r="H89" t="str">
            <v>AS</v>
          </cell>
          <cell r="I89">
            <v>6</v>
          </cell>
          <cell r="J89">
            <v>27</v>
          </cell>
          <cell r="K89">
            <v>162</v>
          </cell>
          <cell r="L89">
            <v>27</v>
          </cell>
          <cell r="M89" t="str">
            <v>AS</v>
          </cell>
          <cell r="N89">
            <v>6</v>
          </cell>
          <cell r="O89">
            <v>27</v>
          </cell>
          <cell r="P89">
            <v>141</v>
          </cell>
          <cell r="Q89">
            <v>157</v>
          </cell>
          <cell r="R89" t="str">
            <v>vu en GT-CTPD - comptage rentrée</v>
          </cell>
        </row>
        <row r="90">
          <cell r="B90" t="str">
            <v>1558N</v>
          </cell>
          <cell r="C90" t="str">
            <v>MONTFERMEIL</v>
          </cell>
          <cell r="D90" t="str">
            <v>mat</v>
          </cell>
          <cell r="E90" t="str">
            <v>CASANOVA DANIELLE</v>
          </cell>
          <cell r="F90">
            <v>154</v>
          </cell>
          <cell r="G90">
            <v>6</v>
          </cell>
          <cell r="H90" t="str">
            <v>AS</v>
          </cell>
          <cell r="I90">
            <v>6</v>
          </cell>
          <cell r="J90">
            <v>25.666666666666668</v>
          </cell>
          <cell r="K90">
            <v>135</v>
          </cell>
          <cell r="L90">
            <v>22.5</v>
          </cell>
          <cell r="M90" t="str">
            <v>AS</v>
          </cell>
          <cell r="N90">
            <v>6</v>
          </cell>
          <cell r="O90">
            <v>22.5</v>
          </cell>
          <cell r="P90">
            <v>147</v>
          </cell>
          <cell r="Q90">
            <v>154</v>
          </cell>
          <cell r="R90" t="str">
            <v>vu en GT-CTPD - comptage rentrée</v>
          </cell>
        </row>
        <row r="91">
          <cell r="B91" t="str">
            <v>0808Y</v>
          </cell>
          <cell r="C91" t="str">
            <v>MONTFERMEIL</v>
          </cell>
          <cell r="D91" t="str">
            <v>mat</v>
          </cell>
          <cell r="E91" t="str">
            <v>FERRY JULES</v>
          </cell>
          <cell r="F91">
            <v>217</v>
          </cell>
          <cell r="G91">
            <v>8</v>
          </cell>
          <cell r="H91" t="str">
            <v/>
          </cell>
          <cell r="I91">
            <v>8</v>
          </cell>
          <cell r="J91">
            <v>27.125</v>
          </cell>
          <cell r="K91">
            <v>245</v>
          </cell>
          <cell r="L91">
            <v>30.625</v>
          </cell>
          <cell r="M91" t="str">
            <v>O</v>
          </cell>
          <cell r="N91">
            <v>9</v>
          </cell>
          <cell r="O91">
            <v>27.22222222222222</v>
          </cell>
          <cell r="P91">
            <v>216</v>
          </cell>
          <cell r="Q91">
            <v>216</v>
          </cell>
        </row>
        <row r="92">
          <cell r="B92" t="str">
            <v>0842K</v>
          </cell>
          <cell r="C92" t="str">
            <v>MONTFERMEIL</v>
          </cell>
          <cell r="D92" t="str">
            <v>mat</v>
          </cell>
          <cell r="E92" t="str">
            <v>HUGO VICTOR (ZEP)</v>
          </cell>
          <cell r="F92">
            <v>120</v>
          </cell>
          <cell r="G92">
            <v>6</v>
          </cell>
          <cell r="H92" t="str">
            <v/>
          </cell>
          <cell r="I92">
            <v>6</v>
          </cell>
          <cell r="J92">
            <v>20</v>
          </cell>
          <cell r="K92">
            <v>129</v>
          </cell>
          <cell r="L92">
            <v>21.5</v>
          </cell>
          <cell r="M92" t="str">
            <v>AS</v>
          </cell>
          <cell r="N92">
            <v>6</v>
          </cell>
          <cell r="O92">
            <v>21.5</v>
          </cell>
          <cell r="P92">
            <v>122</v>
          </cell>
          <cell r="Q92">
            <v>132</v>
          </cell>
          <cell r="R92" t="str">
            <v>vu en GT-CTPD - comptage rentrée</v>
          </cell>
        </row>
        <row r="93">
          <cell r="B93" t="str">
            <v>0993Z</v>
          </cell>
          <cell r="C93" t="str">
            <v>MONTFERMEIL</v>
          </cell>
          <cell r="D93" t="str">
            <v>elm</v>
          </cell>
          <cell r="E93" t="str">
            <v>CLEMENT JEAN-BAPTISTE (ZEP)</v>
          </cell>
          <cell r="F93">
            <v>205</v>
          </cell>
          <cell r="G93">
            <v>9</v>
          </cell>
          <cell r="H93" t="str">
            <v/>
          </cell>
          <cell r="I93">
            <v>9</v>
          </cell>
          <cell r="J93">
            <v>22.77777777777778</v>
          </cell>
          <cell r="K93">
            <v>207</v>
          </cell>
          <cell r="L93">
            <v>23</v>
          </cell>
          <cell r="M93" t="str">
            <v>AS</v>
          </cell>
          <cell r="N93">
            <v>9</v>
          </cell>
          <cell r="O93">
            <v>23</v>
          </cell>
          <cell r="P93">
            <v>192</v>
          </cell>
          <cell r="Q93">
            <v>191</v>
          </cell>
          <cell r="R93" t="str">
            <v>vu en GT-CTPD - comptage rentrée</v>
          </cell>
        </row>
        <row r="94">
          <cell r="B94" t="str">
            <v>0882D</v>
          </cell>
          <cell r="C94" t="str">
            <v>MONTREUIL 1</v>
          </cell>
          <cell r="D94" t="str">
            <v>mat</v>
          </cell>
          <cell r="E94" t="str">
            <v>LAFARGUE PAUL (ZEP)</v>
          </cell>
          <cell r="F94">
            <v>125</v>
          </cell>
          <cell r="G94">
            <v>5</v>
          </cell>
          <cell r="H94" t="str">
            <v/>
          </cell>
          <cell r="I94">
            <v>5</v>
          </cell>
          <cell r="J94">
            <v>25</v>
          </cell>
          <cell r="K94">
            <v>139</v>
          </cell>
          <cell r="L94">
            <v>27.8</v>
          </cell>
          <cell r="M94" t="str">
            <v>O</v>
          </cell>
          <cell r="N94">
            <v>6</v>
          </cell>
          <cell r="O94">
            <v>23.166666666666668</v>
          </cell>
          <cell r="P94">
            <v>127</v>
          </cell>
          <cell r="Q94">
            <v>128</v>
          </cell>
        </row>
        <row r="95">
          <cell r="B95" t="str">
            <v>0418Z</v>
          </cell>
          <cell r="C95" t="str">
            <v>MONTREUIL 1</v>
          </cell>
          <cell r="D95" t="str">
            <v>mat</v>
          </cell>
          <cell r="E95" t="str">
            <v>ROLLAND ROMAIN (ZEP)</v>
          </cell>
          <cell r="F95">
            <v>175</v>
          </cell>
          <cell r="G95">
            <v>7</v>
          </cell>
          <cell r="H95" t="str">
            <v/>
          </cell>
          <cell r="I95">
            <v>7</v>
          </cell>
          <cell r="J95">
            <v>25</v>
          </cell>
          <cell r="K95">
            <v>185</v>
          </cell>
          <cell r="L95">
            <v>26.428571428571427</v>
          </cell>
          <cell r="M95" t="str">
            <v>O</v>
          </cell>
          <cell r="N95">
            <v>8</v>
          </cell>
          <cell r="O95">
            <v>23.125</v>
          </cell>
          <cell r="P95">
            <v>170</v>
          </cell>
          <cell r="Q95">
            <v>170</v>
          </cell>
        </row>
        <row r="96">
          <cell r="B96" t="str">
            <v>0416X</v>
          </cell>
          <cell r="C96" t="str">
            <v>MONTREUIL 1</v>
          </cell>
          <cell r="D96" t="str">
            <v>mat</v>
          </cell>
          <cell r="E96" t="str">
            <v>WALLON HENRI (ZEP)</v>
          </cell>
          <cell r="F96">
            <v>150</v>
          </cell>
          <cell r="G96">
            <v>6</v>
          </cell>
          <cell r="H96" t="str">
            <v/>
          </cell>
          <cell r="I96">
            <v>6</v>
          </cell>
          <cell r="J96">
            <v>25</v>
          </cell>
          <cell r="K96">
            <v>140</v>
          </cell>
          <cell r="L96">
            <v>23.333333333333332</v>
          </cell>
          <cell r="M96" t="str">
            <v>AS</v>
          </cell>
          <cell r="N96">
            <v>6</v>
          </cell>
          <cell r="O96">
            <v>23.333333333333332</v>
          </cell>
          <cell r="P96">
            <v>148</v>
          </cell>
          <cell r="Q96">
            <v>147</v>
          </cell>
          <cell r="R96" t="str">
            <v>logements à livrer</v>
          </cell>
        </row>
        <row r="97">
          <cell r="B97" t="str">
            <v>1283P</v>
          </cell>
          <cell r="C97" t="str">
            <v>MONTREUIL 1</v>
          </cell>
          <cell r="D97" t="str">
            <v>elm</v>
          </cell>
          <cell r="E97" t="str">
            <v>FRANCE ANATOLE (ZEP)</v>
          </cell>
          <cell r="F97">
            <v>190</v>
          </cell>
          <cell r="G97">
            <v>10</v>
          </cell>
          <cell r="H97" t="str">
            <v>1 Fbl</v>
          </cell>
          <cell r="I97">
            <v>10</v>
          </cell>
          <cell r="J97">
            <v>19</v>
          </cell>
          <cell r="K97">
            <v>196</v>
          </cell>
          <cell r="L97">
            <v>19.6</v>
          </cell>
          <cell r="M97" t="str">
            <v>Fbl-&gt;F</v>
          </cell>
          <cell r="N97">
            <v>9</v>
          </cell>
          <cell r="O97">
            <v>21.77777777777778</v>
          </cell>
          <cell r="P97">
            <v>211</v>
          </cell>
          <cell r="Q97">
            <v>205</v>
          </cell>
        </row>
        <row r="98">
          <cell r="B98" t="str">
            <v>1064B</v>
          </cell>
          <cell r="C98" t="str">
            <v>MONTREUIL 2</v>
          </cell>
          <cell r="D98" t="str">
            <v>mat</v>
          </cell>
          <cell r="E98" t="str">
            <v>MARCEAU (ZEP)</v>
          </cell>
          <cell r="F98">
            <v>200</v>
          </cell>
          <cell r="G98">
            <v>8</v>
          </cell>
          <cell r="H98" t="str">
            <v/>
          </cell>
          <cell r="I98">
            <v>8</v>
          </cell>
          <cell r="J98">
            <v>25</v>
          </cell>
          <cell r="K98">
            <v>172</v>
          </cell>
          <cell r="L98">
            <v>21.5</v>
          </cell>
          <cell r="M98" t="str">
            <v>AS</v>
          </cell>
          <cell r="N98">
            <v>8</v>
          </cell>
          <cell r="O98">
            <v>21.5</v>
          </cell>
          <cell r="P98">
            <v>179</v>
          </cell>
          <cell r="Q98">
            <v>188</v>
          </cell>
          <cell r="R98" t="str">
            <v>effectifs bas</v>
          </cell>
        </row>
        <row r="99">
          <cell r="B99" t="str">
            <v>1477A</v>
          </cell>
          <cell r="C99" t="str">
            <v>MONTREUIL 2</v>
          </cell>
          <cell r="D99" t="str">
            <v>elm</v>
          </cell>
          <cell r="E99" t="str">
            <v>VOLTAIRE (ZEP)</v>
          </cell>
          <cell r="F99">
            <v>377</v>
          </cell>
          <cell r="G99">
            <v>16</v>
          </cell>
          <cell r="H99" t="str">
            <v/>
          </cell>
          <cell r="I99">
            <v>16</v>
          </cell>
          <cell r="J99">
            <v>23.5625</v>
          </cell>
          <cell r="K99">
            <v>393</v>
          </cell>
          <cell r="L99">
            <v>24.5625</v>
          </cell>
          <cell r="M99" t="str">
            <v>O</v>
          </cell>
          <cell r="N99">
            <v>17</v>
          </cell>
          <cell r="O99">
            <v>23.11764705882353</v>
          </cell>
          <cell r="P99">
            <v>381</v>
          </cell>
          <cell r="Q99">
            <v>362</v>
          </cell>
          <cell r="R99" t="str">
            <v>resectorisation montreuil en 2012</v>
          </cell>
        </row>
        <row r="100">
          <cell r="B100" t="str">
            <v>1511M</v>
          </cell>
          <cell r="C100" t="str">
            <v>NEUILLY PLAISANCE</v>
          </cell>
          <cell r="D100" t="str">
            <v>mat</v>
          </cell>
          <cell r="E100" t="str">
            <v>FOCH</v>
          </cell>
          <cell r="F100">
            <v>134</v>
          </cell>
          <cell r="G100">
            <v>5</v>
          </cell>
          <cell r="H100" t="str">
            <v/>
          </cell>
          <cell r="I100">
            <v>5</v>
          </cell>
          <cell r="J100">
            <v>26.8</v>
          </cell>
          <cell r="K100">
            <v>134</v>
          </cell>
          <cell r="L100">
            <v>26.8</v>
          </cell>
          <cell r="M100" t="str">
            <v>O</v>
          </cell>
          <cell r="N100">
            <v>6</v>
          </cell>
          <cell r="O100">
            <v>22.333333333333332</v>
          </cell>
          <cell r="P100">
            <v>133</v>
          </cell>
          <cell r="Q100">
            <v>130</v>
          </cell>
          <cell r="R100" t="str">
            <v>sur+ de mat Doumet et mat Hugo</v>
          </cell>
        </row>
        <row r="101">
          <cell r="B101" t="str">
            <v>1510L</v>
          </cell>
          <cell r="C101" t="str">
            <v>NEUILLY PLAISANCE</v>
          </cell>
          <cell r="D101" t="str">
            <v>elm</v>
          </cell>
          <cell r="E101" t="str">
            <v>CENTRE</v>
          </cell>
          <cell r="F101">
            <v>295</v>
          </cell>
          <cell r="G101">
            <v>11</v>
          </cell>
          <cell r="H101" t="str">
            <v>AS</v>
          </cell>
          <cell r="I101">
            <v>11</v>
          </cell>
          <cell r="J101">
            <v>26.818181818181817</v>
          </cell>
          <cell r="K101">
            <v>296</v>
          </cell>
          <cell r="L101">
            <v>26.90909090909091</v>
          </cell>
          <cell r="M101" t="str">
            <v>O</v>
          </cell>
          <cell r="N101">
            <v>12</v>
          </cell>
          <cell r="O101">
            <v>24.666666666666668</v>
          </cell>
          <cell r="P101">
            <v>279</v>
          </cell>
          <cell r="Q101">
            <v>277</v>
          </cell>
        </row>
        <row r="102">
          <cell r="B102" t="str">
            <v>1289W</v>
          </cell>
          <cell r="C102" t="str">
            <v>NEUILLY PLAISANCE</v>
          </cell>
          <cell r="D102" t="str">
            <v>elm</v>
          </cell>
          <cell r="E102" t="str">
            <v>HERRIOT</v>
          </cell>
          <cell r="F102">
            <v>209</v>
          </cell>
          <cell r="G102">
            <v>8</v>
          </cell>
          <cell r="H102" t="str">
            <v>AS</v>
          </cell>
          <cell r="I102">
            <v>8</v>
          </cell>
          <cell r="J102">
            <v>26.125</v>
          </cell>
          <cell r="K102">
            <v>212</v>
          </cell>
          <cell r="L102">
            <v>26.5</v>
          </cell>
          <cell r="M102" t="str">
            <v>O</v>
          </cell>
          <cell r="N102">
            <v>9</v>
          </cell>
          <cell r="O102">
            <v>23.555555555555557</v>
          </cell>
          <cell r="P102">
            <v>201</v>
          </cell>
          <cell r="Q102">
            <v>198</v>
          </cell>
        </row>
        <row r="103">
          <cell r="C103" t="str">
            <v>NEUILLY PLAISANCE</v>
          </cell>
          <cell r="M103" t="str">
            <v>Annul OR CLIN</v>
          </cell>
        </row>
        <row r="104">
          <cell r="B104" t="str">
            <v>0855Z</v>
          </cell>
          <cell r="C104" t="str">
            <v>NEUILLY SUR MARNE</v>
          </cell>
          <cell r="D104" t="str">
            <v>mat</v>
          </cell>
          <cell r="E104" t="str">
            <v>FLEURS</v>
          </cell>
          <cell r="F104">
            <v>153</v>
          </cell>
          <cell r="G104">
            <v>6</v>
          </cell>
          <cell r="H104" t="str">
            <v/>
          </cell>
          <cell r="I104">
            <v>6</v>
          </cell>
          <cell r="J104">
            <v>25.5</v>
          </cell>
          <cell r="K104">
            <v>131</v>
          </cell>
          <cell r="L104">
            <v>21.833333333333332</v>
          </cell>
          <cell r="M104" t="str">
            <v>F</v>
          </cell>
          <cell r="N104">
            <v>5</v>
          </cell>
          <cell r="O104">
            <v>26.2</v>
          </cell>
          <cell r="P104">
            <v>137</v>
          </cell>
          <cell r="Q104">
            <v>139</v>
          </cell>
        </row>
        <row r="105">
          <cell r="B105" t="str">
            <v>0994A</v>
          </cell>
          <cell r="C105" t="str">
            <v>NEUILLY SUR MARNE</v>
          </cell>
          <cell r="D105" t="str">
            <v>elm</v>
          </cell>
          <cell r="E105" t="str">
            <v>PASTEUR LOUIS</v>
          </cell>
          <cell r="F105">
            <v>350</v>
          </cell>
          <cell r="G105">
            <v>13</v>
          </cell>
          <cell r="H105" t="str">
            <v>1 O</v>
          </cell>
          <cell r="I105">
            <v>14</v>
          </cell>
          <cell r="J105">
            <v>25</v>
          </cell>
          <cell r="K105">
            <v>331</v>
          </cell>
          <cell r="L105">
            <v>23.642857142857142</v>
          </cell>
          <cell r="M105" t="str">
            <v>Annul O</v>
          </cell>
          <cell r="N105">
            <v>13</v>
          </cell>
          <cell r="O105">
            <v>25.46153846153846</v>
          </cell>
          <cell r="P105">
            <v>323</v>
          </cell>
          <cell r="Q105">
            <v>332</v>
          </cell>
        </row>
        <row r="106">
          <cell r="B106" t="str">
            <v>0980K</v>
          </cell>
          <cell r="C106" t="str">
            <v>NOISY LE GRAND</v>
          </cell>
          <cell r="D106" t="str">
            <v>mat</v>
          </cell>
          <cell r="E106" t="str">
            <v>FERRY JULES</v>
          </cell>
          <cell r="F106">
            <v>188</v>
          </cell>
          <cell r="G106">
            <v>7</v>
          </cell>
          <cell r="H106" t="str">
            <v>AS</v>
          </cell>
          <cell r="I106">
            <v>7</v>
          </cell>
          <cell r="J106">
            <v>26.857142857142858</v>
          </cell>
          <cell r="K106">
            <v>187</v>
          </cell>
          <cell r="L106">
            <v>26.714285714285715</v>
          </cell>
          <cell r="M106" t="str">
            <v>AS</v>
          </cell>
          <cell r="N106">
            <v>7</v>
          </cell>
          <cell r="O106">
            <v>26.714285714285715</v>
          </cell>
          <cell r="P106">
            <v>187</v>
          </cell>
          <cell r="Q106">
            <v>180</v>
          </cell>
          <cell r="R106" t="str">
            <v>vu en GT-CTPD - comptage rentrée</v>
          </cell>
        </row>
        <row r="107">
          <cell r="B107" t="str">
            <v>1878L</v>
          </cell>
          <cell r="C107" t="str">
            <v>NOISY LE GRAND</v>
          </cell>
          <cell r="D107" t="str">
            <v>mat</v>
          </cell>
          <cell r="E107" t="str">
            <v>FREINET CELESTIN</v>
          </cell>
          <cell r="F107">
            <v>79</v>
          </cell>
          <cell r="G107">
            <v>3</v>
          </cell>
          <cell r="H107" t="str">
            <v>AS</v>
          </cell>
          <cell r="I107">
            <v>3</v>
          </cell>
          <cell r="J107">
            <v>26.333333333333332</v>
          </cell>
          <cell r="K107">
            <v>85</v>
          </cell>
          <cell r="L107">
            <v>28.333333333333332</v>
          </cell>
          <cell r="M107" t="str">
            <v>AS</v>
          </cell>
          <cell r="N107">
            <v>3</v>
          </cell>
          <cell r="O107">
            <v>28.333333333333332</v>
          </cell>
          <cell r="P107">
            <v>80</v>
          </cell>
          <cell r="Q107">
            <v>79</v>
          </cell>
          <cell r="R107" t="str">
            <v>vu en GT-CTPD - comptage rentrée</v>
          </cell>
        </row>
        <row r="108">
          <cell r="B108" t="str">
            <v>1769T</v>
          </cell>
          <cell r="C108" t="str">
            <v>NOISY LE GRAND</v>
          </cell>
          <cell r="D108" t="str">
            <v>mat</v>
          </cell>
          <cell r="E108" t="str">
            <v>GAVROCHE</v>
          </cell>
          <cell r="F108">
            <v>161</v>
          </cell>
          <cell r="G108">
            <v>7</v>
          </cell>
          <cell r="H108" t="str">
            <v/>
          </cell>
          <cell r="I108">
            <v>7</v>
          </cell>
          <cell r="J108">
            <v>23</v>
          </cell>
          <cell r="K108">
            <v>168</v>
          </cell>
          <cell r="L108">
            <v>24</v>
          </cell>
          <cell r="M108" t="str">
            <v>AS</v>
          </cell>
          <cell r="N108">
            <v>7</v>
          </cell>
          <cell r="O108">
            <v>24</v>
          </cell>
          <cell r="P108">
            <v>173</v>
          </cell>
          <cell r="Q108">
            <v>172</v>
          </cell>
          <cell r="R108" t="str">
            <v>vers fermeture en sept ?</v>
          </cell>
        </row>
        <row r="109">
          <cell r="B109" t="str">
            <v>1820Y</v>
          </cell>
          <cell r="C109" t="str">
            <v>NOISY LE GRAND</v>
          </cell>
          <cell r="D109" t="str">
            <v>mat</v>
          </cell>
          <cell r="E109" t="str">
            <v>JOLIOT-CURIE PIERRE</v>
          </cell>
          <cell r="F109">
            <v>132</v>
          </cell>
          <cell r="G109">
            <v>5</v>
          </cell>
          <cell r="H109" t="str">
            <v/>
          </cell>
          <cell r="I109">
            <v>5</v>
          </cell>
          <cell r="J109">
            <v>26.4</v>
          </cell>
          <cell r="K109">
            <v>148</v>
          </cell>
          <cell r="L109">
            <v>29.6</v>
          </cell>
          <cell r="M109" t="str">
            <v>O</v>
          </cell>
          <cell r="N109">
            <v>6</v>
          </cell>
          <cell r="O109">
            <v>24.666666666666668</v>
          </cell>
          <cell r="P109">
            <v>126</v>
          </cell>
          <cell r="Q109">
            <v>128</v>
          </cell>
        </row>
        <row r="110">
          <cell r="B110" t="str">
            <v>0829W</v>
          </cell>
          <cell r="C110" t="str">
            <v>NOISY LE GRAND</v>
          </cell>
          <cell r="D110" t="str">
            <v>mat</v>
          </cell>
          <cell r="E110" t="str">
            <v>PAUL SERELLE</v>
          </cell>
          <cell r="F110">
            <v>86</v>
          </cell>
          <cell r="G110">
            <v>4</v>
          </cell>
          <cell r="H110" t="str">
            <v/>
          </cell>
          <cell r="I110">
            <v>4</v>
          </cell>
          <cell r="J110">
            <v>21.5</v>
          </cell>
          <cell r="K110">
            <v>85</v>
          </cell>
          <cell r="L110">
            <v>21.25</v>
          </cell>
          <cell r="M110" t="str">
            <v>AS</v>
          </cell>
          <cell r="N110">
            <v>4</v>
          </cell>
          <cell r="O110">
            <v>21.25</v>
          </cell>
          <cell r="P110">
            <v>96</v>
          </cell>
          <cell r="Q110">
            <v>92</v>
          </cell>
          <cell r="R110" t="str">
            <v>vers fermeture en sept ?</v>
          </cell>
        </row>
        <row r="111">
          <cell r="B111" t="str">
            <v>0874V</v>
          </cell>
          <cell r="C111" t="str">
            <v>NOISY LE GRAND</v>
          </cell>
          <cell r="D111" t="str">
            <v>mat</v>
          </cell>
          <cell r="E111" t="str">
            <v>YVRIS</v>
          </cell>
          <cell r="F111">
            <v>85</v>
          </cell>
          <cell r="G111">
            <v>4</v>
          </cell>
          <cell r="H111" t="str">
            <v/>
          </cell>
          <cell r="I111">
            <v>4</v>
          </cell>
          <cell r="J111">
            <v>21.25</v>
          </cell>
          <cell r="K111">
            <v>86</v>
          </cell>
          <cell r="L111">
            <v>21.5</v>
          </cell>
          <cell r="M111" t="str">
            <v>AS</v>
          </cell>
          <cell r="N111">
            <v>4</v>
          </cell>
          <cell r="O111">
            <v>21.5</v>
          </cell>
          <cell r="P111">
            <v>84</v>
          </cell>
          <cell r="Q111">
            <v>82</v>
          </cell>
          <cell r="R111" t="str">
            <v>vers fermeture en sept ?</v>
          </cell>
        </row>
        <row r="112">
          <cell r="B112" t="str">
            <v>1877K</v>
          </cell>
          <cell r="C112" t="str">
            <v>NOISY LE GRAND</v>
          </cell>
          <cell r="D112" t="str">
            <v>elm</v>
          </cell>
          <cell r="E112" t="str">
            <v>FREINET CELESTIN</v>
          </cell>
          <cell r="F112">
            <v>128</v>
          </cell>
          <cell r="G112">
            <v>5</v>
          </cell>
          <cell r="H112" t="str">
            <v>AS</v>
          </cell>
          <cell r="I112">
            <v>5</v>
          </cell>
          <cell r="J112">
            <v>25.6</v>
          </cell>
          <cell r="K112">
            <v>124</v>
          </cell>
          <cell r="L112">
            <v>24.8</v>
          </cell>
          <cell r="M112" t="str">
            <v>AS</v>
          </cell>
          <cell r="N112">
            <v>5</v>
          </cell>
          <cell r="O112">
            <v>24.8</v>
          </cell>
          <cell r="P112">
            <v>121</v>
          </cell>
          <cell r="Q112">
            <v>122</v>
          </cell>
          <cell r="R112" t="str">
            <v>vu en GT-CTPD - comptage rentrée</v>
          </cell>
        </row>
        <row r="113">
          <cell r="B113" t="str">
            <v>1514R</v>
          </cell>
          <cell r="C113" t="str">
            <v>NOISY LE GRAND</v>
          </cell>
          <cell r="D113" t="str">
            <v>elm</v>
          </cell>
          <cell r="E113" t="str">
            <v>HAUTS BATONS</v>
          </cell>
          <cell r="F113">
            <v>181</v>
          </cell>
          <cell r="G113">
            <v>9</v>
          </cell>
          <cell r="H113" t="str">
            <v>AS</v>
          </cell>
          <cell r="I113">
            <v>9</v>
          </cell>
          <cell r="J113">
            <v>20.11111111111111</v>
          </cell>
          <cell r="K113">
            <v>183</v>
          </cell>
          <cell r="L113">
            <v>20.333333333333332</v>
          </cell>
          <cell r="M113" t="str">
            <v>AS</v>
          </cell>
          <cell r="N113">
            <v>9</v>
          </cell>
          <cell r="O113">
            <v>20.333333333333332</v>
          </cell>
          <cell r="P113">
            <v>204</v>
          </cell>
          <cell r="Q113">
            <v>193</v>
          </cell>
          <cell r="R113" t="str">
            <v>comptage rentrée - vers fermeture</v>
          </cell>
        </row>
        <row r="114">
          <cell r="B114" t="str">
            <v>1774Y</v>
          </cell>
          <cell r="C114" t="str">
            <v>NOISY LE GRAND</v>
          </cell>
          <cell r="D114" t="str">
            <v>elm</v>
          </cell>
          <cell r="E114" t="str">
            <v>NOYERS</v>
          </cell>
          <cell r="F114">
            <v>182</v>
          </cell>
          <cell r="G114">
            <v>8</v>
          </cell>
          <cell r="H114" t="str">
            <v/>
          </cell>
          <cell r="I114">
            <v>8</v>
          </cell>
          <cell r="J114">
            <v>22.75</v>
          </cell>
          <cell r="K114">
            <v>175</v>
          </cell>
          <cell r="L114">
            <v>21.875</v>
          </cell>
          <cell r="M114" t="str">
            <v>Fbl</v>
          </cell>
          <cell r="N114">
            <v>8</v>
          </cell>
          <cell r="O114">
            <v>21.875</v>
          </cell>
          <cell r="P114">
            <v>181</v>
          </cell>
          <cell r="Q114">
            <v>176</v>
          </cell>
        </row>
        <row r="115">
          <cell r="B115" t="str">
            <v>1415H</v>
          </cell>
          <cell r="C115" t="str">
            <v>NOISY LE SEC</v>
          </cell>
          <cell r="D115" t="str">
            <v>mat</v>
          </cell>
          <cell r="E115" t="str">
            <v>APOLLINAIRE GUILLAUME (ZEP)</v>
          </cell>
          <cell r="F115">
            <v>78</v>
          </cell>
          <cell r="G115">
            <v>4</v>
          </cell>
          <cell r="H115" t="str">
            <v>1 Fbl</v>
          </cell>
          <cell r="I115">
            <v>4</v>
          </cell>
          <cell r="J115">
            <v>19.5</v>
          </cell>
          <cell r="K115">
            <v>85</v>
          </cell>
          <cell r="L115">
            <v>21.25</v>
          </cell>
          <cell r="M115" t="str">
            <v>Annul Fbl</v>
          </cell>
          <cell r="N115">
            <v>4</v>
          </cell>
          <cell r="O115">
            <v>21.25</v>
          </cell>
          <cell r="P115">
            <v>94</v>
          </cell>
          <cell r="Q115">
            <v>90</v>
          </cell>
        </row>
        <row r="116">
          <cell r="B116" t="str">
            <v>1417K</v>
          </cell>
          <cell r="C116" t="str">
            <v>NOISY LE SEC</v>
          </cell>
          <cell r="D116" t="str">
            <v>mat</v>
          </cell>
          <cell r="E116" t="str">
            <v>RENOIR JEAN</v>
          </cell>
          <cell r="F116">
            <v>137</v>
          </cell>
          <cell r="G116">
            <v>6</v>
          </cell>
          <cell r="H116" t="str">
            <v>1 Fbl</v>
          </cell>
          <cell r="I116">
            <v>6</v>
          </cell>
          <cell r="J116">
            <v>22.833333333333332</v>
          </cell>
          <cell r="K116">
            <v>150</v>
          </cell>
          <cell r="L116">
            <v>25</v>
          </cell>
          <cell r="M116" t="str">
            <v>Annul Fbl</v>
          </cell>
          <cell r="N116">
            <v>6</v>
          </cell>
          <cell r="O116">
            <v>25</v>
          </cell>
          <cell r="P116">
            <v>146</v>
          </cell>
          <cell r="Q116">
            <v>148</v>
          </cell>
        </row>
        <row r="117">
          <cell r="B117" t="str">
            <v>1175X</v>
          </cell>
          <cell r="C117" t="str">
            <v>NOISY LE SEC</v>
          </cell>
          <cell r="D117" t="str">
            <v>elm</v>
          </cell>
          <cell r="E117" t="str">
            <v>RIMBAUD ARTHUR (ZEP)</v>
          </cell>
          <cell r="F117">
            <v>328</v>
          </cell>
          <cell r="G117">
            <v>14</v>
          </cell>
          <cell r="H117" t="str">
            <v>1 OR</v>
          </cell>
          <cell r="I117">
            <v>14</v>
          </cell>
          <cell r="J117">
            <v>23.428571428571427</v>
          </cell>
          <cell r="K117">
            <v>327</v>
          </cell>
          <cell r="L117">
            <v>23.357142857142858</v>
          </cell>
          <cell r="M117" t="str">
            <v>maintien OR</v>
          </cell>
          <cell r="N117">
            <v>14</v>
          </cell>
          <cell r="O117">
            <v>23.357142857142858</v>
          </cell>
          <cell r="P117">
            <v>306</v>
          </cell>
          <cell r="Q117">
            <v>303</v>
          </cell>
          <cell r="R117" t="str">
            <v>maintien OR - en attente comptage rentrée et sur+ de d'Estienne d'Orves</v>
          </cell>
        </row>
        <row r="118">
          <cell r="B118" t="str">
            <v>2000U</v>
          </cell>
          <cell r="C118" t="str">
            <v>PANTIN</v>
          </cell>
          <cell r="D118" t="str">
            <v>mat</v>
          </cell>
          <cell r="E118" t="str">
            <v>BRASSENS GEORGES</v>
          </cell>
          <cell r="F118">
            <v>179</v>
          </cell>
          <cell r="G118">
            <v>7</v>
          </cell>
          <cell r="H118">
            <v>0</v>
          </cell>
          <cell r="I118">
            <v>7</v>
          </cell>
          <cell r="J118">
            <v>25.571428571428573</v>
          </cell>
          <cell r="K118">
            <v>194</v>
          </cell>
          <cell r="L118">
            <v>27.714285714285715</v>
          </cell>
          <cell r="M118" t="str">
            <v>O</v>
          </cell>
          <cell r="N118">
            <v>8</v>
          </cell>
          <cell r="O118">
            <v>24.25</v>
          </cell>
          <cell r="P118">
            <v>186</v>
          </cell>
          <cell r="Q118">
            <v>180</v>
          </cell>
        </row>
        <row r="119">
          <cell r="B119" t="str">
            <v>1966G</v>
          </cell>
          <cell r="C119" t="str">
            <v>PANTIN</v>
          </cell>
          <cell r="D119" t="str">
            <v>mat</v>
          </cell>
          <cell r="E119" t="str">
            <v>LIBERTE</v>
          </cell>
          <cell r="F119">
            <v>229</v>
          </cell>
          <cell r="G119">
            <v>8</v>
          </cell>
          <cell r="H119">
            <v>0</v>
          </cell>
          <cell r="I119">
            <v>8</v>
          </cell>
          <cell r="J119">
            <v>28.625</v>
          </cell>
          <cell r="K119">
            <v>211</v>
          </cell>
          <cell r="L119">
            <v>26.375</v>
          </cell>
          <cell r="M119" t="str">
            <v>OR ville -&gt;O</v>
          </cell>
          <cell r="N119">
            <v>9</v>
          </cell>
          <cell r="O119">
            <v>23.444444444444443</v>
          </cell>
          <cell r="P119">
            <v>202</v>
          </cell>
          <cell r="Q119">
            <v>212</v>
          </cell>
        </row>
        <row r="120">
          <cell r="B120" t="str">
            <v>0431N</v>
          </cell>
          <cell r="C120" t="str">
            <v>PANTIN</v>
          </cell>
          <cell r="D120" t="str">
            <v>mat</v>
          </cell>
          <cell r="E120" t="str">
            <v>LOLIVE JEAN (ZEP)</v>
          </cell>
          <cell r="F120">
            <v>332</v>
          </cell>
          <cell r="G120">
            <v>14</v>
          </cell>
          <cell r="H120">
            <v>0</v>
          </cell>
          <cell r="I120">
            <v>14</v>
          </cell>
          <cell r="J120">
            <v>23.714285714285715</v>
          </cell>
          <cell r="K120">
            <v>307</v>
          </cell>
          <cell r="L120">
            <v>21.928571428571427</v>
          </cell>
          <cell r="M120" t="str">
            <v>F</v>
          </cell>
          <cell r="N120">
            <v>13</v>
          </cell>
          <cell r="O120">
            <v>23.615384615384617</v>
          </cell>
          <cell r="P120">
            <v>335</v>
          </cell>
          <cell r="Q120">
            <v>328</v>
          </cell>
        </row>
        <row r="121">
          <cell r="B121" t="str">
            <v>1300H</v>
          </cell>
          <cell r="C121" t="str">
            <v>PANTIN</v>
          </cell>
          <cell r="D121" t="str">
            <v>elm</v>
          </cell>
          <cell r="E121" t="str">
            <v>JAURES JEAN (ZEP)</v>
          </cell>
          <cell r="F121">
            <v>203</v>
          </cell>
          <cell r="G121">
            <v>10</v>
          </cell>
          <cell r="H121" t="str">
            <v>AS</v>
          </cell>
          <cell r="I121">
            <v>10</v>
          </cell>
          <cell r="J121">
            <v>20.3</v>
          </cell>
          <cell r="K121">
            <v>190</v>
          </cell>
          <cell r="L121">
            <v>19</v>
          </cell>
          <cell r="M121" t="str">
            <v>F</v>
          </cell>
          <cell r="N121">
            <v>9</v>
          </cell>
          <cell r="O121">
            <v>21.11111111111111</v>
          </cell>
          <cell r="P121">
            <v>208</v>
          </cell>
          <cell r="Q121">
            <v>209</v>
          </cell>
        </row>
        <row r="122">
          <cell r="B122" t="str">
            <v>0164Y</v>
          </cell>
          <cell r="C122" t="str">
            <v>PANTIN</v>
          </cell>
          <cell r="D122" t="str">
            <v>elm</v>
          </cell>
          <cell r="E122" t="str">
            <v>LOLIVE JEAN (ZEP)</v>
          </cell>
          <cell r="F122">
            <v>243</v>
          </cell>
          <cell r="G122">
            <v>11</v>
          </cell>
          <cell r="H122">
            <v>0</v>
          </cell>
          <cell r="I122">
            <v>11</v>
          </cell>
          <cell r="J122">
            <v>22.09090909090909</v>
          </cell>
          <cell r="K122">
            <v>238</v>
          </cell>
          <cell r="L122">
            <v>21.636363636363637</v>
          </cell>
          <cell r="M122" t="str">
            <v>F</v>
          </cell>
          <cell r="N122">
            <v>10</v>
          </cell>
          <cell r="O122">
            <v>23.8</v>
          </cell>
          <cell r="P122">
            <v>254</v>
          </cell>
          <cell r="Q122">
            <v>246</v>
          </cell>
        </row>
        <row r="123">
          <cell r="B123" t="str">
            <v>2482T</v>
          </cell>
          <cell r="C123" t="str">
            <v>PANTIN</v>
          </cell>
          <cell r="D123" t="str">
            <v>elm</v>
          </cell>
          <cell r="E123" t="str">
            <v>SAINT-EXUPERY</v>
          </cell>
          <cell r="F123">
            <v>160</v>
          </cell>
          <cell r="G123">
            <v>6</v>
          </cell>
          <cell r="H123" t="str">
            <v>AS</v>
          </cell>
          <cell r="I123">
            <v>6</v>
          </cell>
          <cell r="J123">
            <v>26.666666666666668</v>
          </cell>
          <cell r="K123">
            <v>166</v>
          </cell>
          <cell r="L123">
            <v>27.666666666666668</v>
          </cell>
          <cell r="M123" t="str">
            <v>O</v>
          </cell>
          <cell r="N123">
            <v>7</v>
          </cell>
          <cell r="O123">
            <v>23.714285714285715</v>
          </cell>
          <cell r="P123">
            <v>142</v>
          </cell>
          <cell r="Q123">
            <v>137</v>
          </cell>
        </row>
        <row r="124">
          <cell r="B124" t="str">
            <v>1910W</v>
          </cell>
          <cell r="C124" t="str">
            <v>PANTIN</v>
          </cell>
          <cell r="D124" t="str">
            <v>elm</v>
          </cell>
          <cell r="E124" t="str">
            <v>WALLON HENRI</v>
          </cell>
          <cell r="F124">
            <v>287</v>
          </cell>
          <cell r="G124">
            <v>11</v>
          </cell>
          <cell r="H124" t="str">
            <v>AS</v>
          </cell>
          <cell r="I124">
            <v>11</v>
          </cell>
          <cell r="J124">
            <v>26.09090909090909</v>
          </cell>
          <cell r="K124">
            <v>277</v>
          </cell>
          <cell r="L124">
            <v>25.181818181818183</v>
          </cell>
          <cell r="M124" t="str">
            <v>AS</v>
          </cell>
          <cell r="N124">
            <v>11</v>
          </cell>
          <cell r="O124">
            <v>25.181818181818183</v>
          </cell>
          <cell r="P124">
            <v>264</v>
          </cell>
          <cell r="Q124">
            <v>260</v>
          </cell>
          <cell r="R124" t="str">
            <v>vu en GT-CTPD - comptage rentrée</v>
          </cell>
        </row>
        <row r="125">
          <cell r="B125" t="str">
            <v>0477N</v>
          </cell>
          <cell r="C125" t="str">
            <v>PIERREFITTE</v>
          </cell>
          <cell r="D125" t="str">
            <v>mat</v>
          </cell>
          <cell r="E125" t="str">
            <v>VARLIN EUGENE (ZEP)</v>
          </cell>
          <cell r="F125">
            <v>209</v>
          </cell>
          <cell r="G125">
            <v>9</v>
          </cell>
          <cell r="H125" t="str">
            <v/>
          </cell>
          <cell r="I125">
            <v>9</v>
          </cell>
          <cell r="J125">
            <v>23.22222222222222</v>
          </cell>
          <cell r="K125">
            <v>191</v>
          </cell>
          <cell r="L125">
            <v>21.22222222222222</v>
          </cell>
          <cell r="M125" t="str">
            <v>F</v>
          </cell>
          <cell r="N125">
            <v>8</v>
          </cell>
          <cell r="O125">
            <v>23.875</v>
          </cell>
          <cell r="P125">
            <v>210</v>
          </cell>
          <cell r="Q125">
            <v>214</v>
          </cell>
        </row>
        <row r="126">
          <cell r="B126" t="str">
            <v>0206U</v>
          </cell>
          <cell r="C126" t="str">
            <v>PIERREFITTE</v>
          </cell>
          <cell r="D126" t="str">
            <v>elm</v>
          </cell>
          <cell r="E126" t="str">
            <v>VARLIN 2 (ZEP)</v>
          </cell>
          <cell r="F126">
            <v>307</v>
          </cell>
          <cell r="G126">
            <v>14</v>
          </cell>
          <cell r="H126" t="str">
            <v>AS</v>
          </cell>
          <cell r="I126">
            <v>14</v>
          </cell>
          <cell r="J126">
            <v>21.928571428571427</v>
          </cell>
          <cell r="K126">
            <v>289</v>
          </cell>
          <cell r="L126">
            <v>20.642857142857142</v>
          </cell>
          <cell r="M126" t="str">
            <v>F</v>
          </cell>
          <cell r="N126">
            <v>13</v>
          </cell>
          <cell r="O126">
            <v>22.23076923076923</v>
          </cell>
          <cell r="P126">
            <v>312</v>
          </cell>
          <cell r="Q126">
            <v>308</v>
          </cell>
        </row>
        <row r="127">
          <cell r="B127" t="str">
            <v>0539F</v>
          </cell>
          <cell r="C127" t="str">
            <v>ROMAINVILLE</v>
          </cell>
          <cell r="D127" t="str">
            <v>elm</v>
          </cell>
          <cell r="E127" t="str">
            <v>CACHIN MARCEL (ZEP)</v>
          </cell>
          <cell r="F127">
            <v>276</v>
          </cell>
          <cell r="G127">
            <v>13</v>
          </cell>
          <cell r="H127" t="str">
            <v/>
          </cell>
          <cell r="I127">
            <v>13</v>
          </cell>
          <cell r="J127">
            <v>21.23076923076923</v>
          </cell>
          <cell r="K127">
            <v>276</v>
          </cell>
          <cell r="L127">
            <v>21.23076923076923</v>
          </cell>
          <cell r="M127" t="str">
            <v>AS</v>
          </cell>
          <cell r="N127">
            <v>13</v>
          </cell>
          <cell r="O127">
            <v>21.23076923076923</v>
          </cell>
          <cell r="P127">
            <v>288</v>
          </cell>
          <cell r="Q127">
            <v>279</v>
          </cell>
          <cell r="R127" t="str">
            <v>affectif bas</v>
          </cell>
        </row>
        <row r="128">
          <cell r="B128" t="str">
            <v>0159T</v>
          </cell>
          <cell r="C128" t="str">
            <v>ROMAINVILLE</v>
          </cell>
          <cell r="D128" t="str">
            <v>elm</v>
          </cell>
          <cell r="E128" t="str">
            <v>LANGEVIN/WALLON</v>
          </cell>
          <cell r="F128">
            <v>228</v>
          </cell>
          <cell r="G128">
            <v>9</v>
          </cell>
          <cell r="H128" t="str">
            <v>AS</v>
          </cell>
          <cell r="I128">
            <v>9</v>
          </cell>
          <cell r="J128">
            <v>25.333333333333332</v>
          </cell>
          <cell r="K128">
            <v>225</v>
          </cell>
          <cell r="L128">
            <v>25</v>
          </cell>
          <cell r="M128" t="str">
            <v>AS</v>
          </cell>
          <cell r="N128">
            <v>9</v>
          </cell>
          <cell r="O128">
            <v>25</v>
          </cell>
          <cell r="P128">
            <v>220</v>
          </cell>
          <cell r="Q128">
            <v>216</v>
          </cell>
          <cell r="R128" t="str">
            <v>vu en GT-CTPD - 60 logements à livrer</v>
          </cell>
        </row>
        <row r="129">
          <cell r="B129" t="str">
            <v>1305N</v>
          </cell>
          <cell r="C129" t="str">
            <v>ROMAINVILLE</v>
          </cell>
          <cell r="D129" t="str">
            <v>elm</v>
          </cell>
          <cell r="E129" t="str">
            <v>VAILLANT-COUTURIER PAUL</v>
          </cell>
          <cell r="F129">
            <v>233</v>
          </cell>
          <cell r="G129">
            <v>9</v>
          </cell>
          <cell r="H129" t="str">
            <v>1 OR</v>
          </cell>
          <cell r="I129">
            <v>9</v>
          </cell>
          <cell r="J129">
            <v>25.88888888888889</v>
          </cell>
          <cell r="K129">
            <v>239</v>
          </cell>
          <cell r="L129">
            <v>26.555555555555557</v>
          </cell>
          <cell r="M129" t="str">
            <v>OR-&gt;O</v>
          </cell>
          <cell r="N129">
            <v>10</v>
          </cell>
          <cell r="O129">
            <v>23.9</v>
          </cell>
          <cell r="P129">
            <v>224</v>
          </cell>
          <cell r="Q129">
            <v>212</v>
          </cell>
        </row>
        <row r="130">
          <cell r="B130" t="str">
            <v>0562F</v>
          </cell>
          <cell r="C130" t="str">
            <v>ROSNY SOUS BOIS</v>
          </cell>
          <cell r="D130" t="str">
            <v>mat</v>
          </cell>
          <cell r="E130" t="str">
            <v>BOIS PERRIER</v>
          </cell>
          <cell r="F130">
            <v>268</v>
          </cell>
          <cell r="G130">
            <v>10</v>
          </cell>
          <cell r="H130" t="str">
            <v/>
          </cell>
          <cell r="I130">
            <v>10</v>
          </cell>
          <cell r="J130">
            <v>26.8</v>
          </cell>
          <cell r="K130">
            <v>276</v>
          </cell>
          <cell r="L130">
            <v>27.6</v>
          </cell>
          <cell r="M130" t="str">
            <v>AS</v>
          </cell>
          <cell r="N130">
            <v>10</v>
          </cell>
          <cell r="O130">
            <v>27.6</v>
          </cell>
          <cell r="P130">
            <v>280</v>
          </cell>
          <cell r="Q130">
            <v>252</v>
          </cell>
        </row>
        <row r="131">
          <cell r="B131" t="str">
            <v>2054C</v>
          </cell>
          <cell r="C131" t="str">
            <v>ROSNY SOUS BOIS</v>
          </cell>
          <cell r="D131" t="str">
            <v>mat</v>
          </cell>
          <cell r="E131" t="str">
            <v>DOLET</v>
          </cell>
          <cell r="F131">
            <v>148</v>
          </cell>
          <cell r="G131">
            <v>6</v>
          </cell>
          <cell r="H131" t="str">
            <v/>
          </cell>
          <cell r="I131">
            <v>6</v>
          </cell>
          <cell r="J131">
            <v>24.666666666666668</v>
          </cell>
          <cell r="K131">
            <v>145</v>
          </cell>
          <cell r="L131">
            <v>24.166666666666668</v>
          </cell>
          <cell r="M131" t="str">
            <v>AS</v>
          </cell>
          <cell r="N131">
            <v>6</v>
          </cell>
          <cell r="O131">
            <v>24.166666666666668</v>
          </cell>
          <cell r="P131">
            <v>153</v>
          </cell>
          <cell r="Q131">
            <v>157</v>
          </cell>
          <cell r="R131" t="str">
            <v>effectif bas</v>
          </cell>
        </row>
        <row r="132">
          <cell r="B132" t="str">
            <v>0423E</v>
          </cell>
          <cell r="C132" t="str">
            <v>ROSNY SOUS BOIS</v>
          </cell>
          <cell r="D132" t="str">
            <v>mat</v>
          </cell>
          <cell r="E132" t="str">
            <v>KERGOMARD PAULINE</v>
          </cell>
          <cell r="F132">
            <v>236</v>
          </cell>
          <cell r="G132">
            <v>10</v>
          </cell>
          <cell r="H132" t="str">
            <v>AS</v>
          </cell>
          <cell r="I132">
            <v>10</v>
          </cell>
          <cell r="J132">
            <v>23.6</v>
          </cell>
          <cell r="K132">
            <v>269</v>
          </cell>
          <cell r="L132">
            <v>26.9</v>
          </cell>
          <cell r="M132" t="str">
            <v>AS</v>
          </cell>
          <cell r="N132">
            <v>10</v>
          </cell>
          <cell r="O132">
            <v>26.9</v>
          </cell>
          <cell r="P132">
            <v>271</v>
          </cell>
          <cell r="Q132">
            <v>274</v>
          </cell>
          <cell r="R132" t="str">
            <v>vu en GT-CTPD comptage rentrée</v>
          </cell>
        </row>
        <row r="133">
          <cell r="B133" t="str">
            <v>0489B</v>
          </cell>
          <cell r="C133" t="str">
            <v>ROSNY SOUS BOIS</v>
          </cell>
          <cell r="D133" t="str">
            <v>mat</v>
          </cell>
          <cell r="E133" t="str">
            <v>MARNAUDES</v>
          </cell>
          <cell r="F133">
            <v>245</v>
          </cell>
          <cell r="G133">
            <v>9</v>
          </cell>
          <cell r="H133" t="str">
            <v>AS</v>
          </cell>
          <cell r="I133">
            <v>9</v>
          </cell>
          <cell r="J133">
            <v>27.22222222222222</v>
          </cell>
          <cell r="K133">
            <v>280</v>
          </cell>
          <cell r="L133">
            <v>31.11111111111111</v>
          </cell>
          <cell r="M133" t="str">
            <v>O</v>
          </cell>
          <cell r="N133">
            <v>10</v>
          </cell>
          <cell r="O133">
            <v>28</v>
          </cell>
          <cell r="P133">
            <v>241</v>
          </cell>
          <cell r="Q133">
            <v>241</v>
          </cell>
        </row>
        <row r="134">
          <cell r="B134" t="str">
            <v>0585F</v>
          </cell>
          <cell r="C134" t="str">
            <v>ROSNY SOUS BOIS</v>
          </cell>
          <cell r="D134" t="str">
            <v>mat</v>
          </cell>
          <cell r="E134" t="str">
            <v>PRE GENTIL</v>
          </cell>
          <cell r="F134">
            <v>247</v>
          </cell>
          <cell r="G134">
            <v>10</v>
          </cell>
          <cell r="H134" t="str">
            <v>AS</v>
          </cell>
          <cell r="I134">
            <v>10</v>
          </cell>
          <cell r="J134">
            <v>24.7</v>
          </cell>
          <cell r="K134">
            <v>254</v>
          </cell>
          <cell r="L134">
            <v>25.4</v>
          </cell>
          <cell r="M134" t="str">
            <v>AS</v>
          </cell>
          <cell r="N134">
            <v>10</v>
          </cell>
          <cell r="O134">
            <v>25.4</v>
          </cell>
          <cell r="P134">
            <v>271</v>
          </cell>
          <cell r="Q134">
            <v>265</v>
          </cell>
        </row>
        <row r="135">
          <cell r="B135" t="str">
            <v>1579L</v>
          </cell>
          <cell r="C135" t="str">
            <v>ROSNY SOUS BOIS</v>
          </cell>
          <cell r="D135" t="str">
            <v>elm</v>
          </cell>
          <cell r="E135" t="str">
            <v>COTTON EUGENIE</v>
          </cell>
          <cell r="F135">
            <v>381</v>
          </cell>
          <cell r="G135">
            <v>15</v>
          </cell>
          <cell r="H135" t="str">
            <v>AS</v>
          </cell>
          <cell r="I135">
            <v>15</v>
          </cell>
          <cell r="J135">
            <v>25.4</v>
          </cell>
          <cell r="K135">
            <v>389</v>
          </cell>
          <cell r="L135">
            <v>25.933333333333334</v>
          </cell>
          <cell r="M135" t="str">
            <v>AS</v>
          </cell>
          <cell r="N135">
            <v>15</v>
          </cell>
          <cell r="O135">
            <v>25.933333333333334</v>
          </cell>
          <cell r="P135">
            <v>395</v>
          </cell>
          <cell r="Q135">
            <v>380</v>
          </cell>
        </row>
        <row r="136">
          <cell r="B136" t="str">
            <v>0548R</v>
          </cell>
          <cell r="C136" t="str">
            <v>ROSNY SOUS BOIS</v>
          </cell>
          <cell r="D136" t="str">
            <v>elm</v>
          </cell>
          <cell r="E136" t="str">
            <v>EBOUE FELIX</v>
          </cell>
          <cell r="F136">
            <v>354</v>
          </cell>
          <cell r="G136">
            <v>15</v>
          </cell>
          <cell r="H136" t="str">
            <v/>
          </cell>
          <cell r="I136">
            <v>15</v>
          </cell>
          <cell r="J136">
            <v>23.6</v>
          </cell>
          <cell r="K136">
            <v>344</v>
          </cell>
          <cell r="L136">
            <v>22.933333333333334</v>
          </cell>
          <cell r="M136" t="str">
            <v>F</v>
          </cell>
          <cell r="N136">
            <v>14</v>
          </cell>
          <cell r="O136">
            <v>24.571428571428573</v>
          </cell>
          <cell r="P136">
            <v>359</v>
          </cell>
          <cell r="Q136">
            <v>353</v>
          </cell>
        </row>
        <row r="137">
          <cell r="B137" t="str">
            <v>0341R</v>
          </cell>
          <cell r="C137" t="str">
            <v>ROSNY SOUS BOIS</v>
          </cell>
          <cell r="D137" t="str">
            <v>elm</v>
          </cell>
          <cell r="E137" t="str">
            <v>MERMOZ</v>
          </cell>
          <cell r="F137">
            <v>350</v>
          </cell>
          <cell r="G137">
            <v>14</v>
          </cell>
          <cell r="H137" t="str">
            <v/>
          </cell>
          <cell r="I137">
            <v>14</v>
          </cell>
          <cell r="J137">
            <v>25</v>
          </cell>
          <cell r="K137">
            <v>372</v>
          </cell>
          <cell r="L137">
            <v>26.571428571428573</v>
          </cell>
          <cell r="M137" t="str">
            <v>OR ville -&gt;O</v>
          </cell>
          <cell r="N137">
            <v>15</v>
          </cell>
          <cell r="O137">
            <v>24.8</v>
          </cell>
          <cell r="P137">
            <v>346</v>
          </cell>
          <cell r="Q137">
            <v>339</v>
          </cell>
        </row>
        <row r="138">
          <cell r="C138" t="str">
            <v>ROSNY SOUS BOIS</v>
          </cell>
          <cell r="D138" t="str">
            <v>elm</v>
          </cell>
          <cell r="H138" t="str">
            <v>2 OR Ville élémentaire</v>
          </cell>
          <cell r="M138" t="str">
            <v>Annul 1 OR ville</v>
          </cell>
        </row>
        <row r="139">
          <cell r="B139" t="str">
            <v>1748V</v>
          </cell>
          <cell r="C139" t="str">
            <v>SAINT DENIS 1</v>
          </cell>
          <cell r="D139" t="str">
            <v>mat</v>
          </cell>
          <cell r="E139" t="str">
            <v>DELAUNAY-BELLEVILLE</v>
          </cell>
          <cell r="F139">
            <v>135</v>
          </cell>
          <cell r="G139">
            <v>5</v>
          </cell>
          <cell r="H139" t="str">
            <v>AS</v>
          </cell>
          <cell r="I139">
            <v>5</v>
          </cell>
          <cell r="J139">
            <v>27</v>
          </cell>
          <cell r="K139">
            <v>149</v>
          </cell>
          <cell r="L139">
            <v>29.8</v>
          </cell>
          <cell r="M139" t="str">
            <v>O</v>
          </cell>
          <cell r="N139">
            <v>6</v>
          </cell>
          <cell r="O139">
            <v>24.833333333333332</v>
          </cell>
          <cell r="P139">
            <v>135</v>
          </cell>
          <cell r="Q139">
            <v>131</v>
          </cell>
        </row>
        <row r="140">
          <cell r="B140" t="str">
            <v>2470E</v>
          </cell>
          <cell r="C140" t="str">
            <v>SAINT DENIS 1</v>
          </cell>
          <cell r="D140" t="str">
            <v>mat</v>
          </cell>
          <cell r="E140" t="str">
            <v>LA LISON</v>
          </cell>
          <cell r="F140">
            <v>188</v>
          </cell>
          <cell r="G140">
            <v>9</v>
          </cell>
          <cell r="H140" t="str">
            <v>2 transferts</v>
          </cell>
          <cell r="I140">
            <v>7</v>
          </cell>
          <cell r="J140">
            <v>26.857142857142858</v>
          </cell>
          <cell r="K140">
            <v>189</v>
          </cell>
          <cell r="L140">
            <v>27</v>
          </cell>
          <cell r="M140" t="str">
            <v>AS</v>
          </cell>
          <cell r="N140">
            <v>7</v>
          </cell>
          <cell r="O140">
            <v>27</v>
          </cell>
          <cell r="P140">
            <v>210</v>
          </cell>
          <cell r="Q140">
            <v>228</v>
          </cell>
          <cell r="R140" t="str">
            <v>vu en GT-CTPD comptage rentrée</v>
          </cell>
        </row>
        <row r="141">
          <cell r="B141" t="str">
            <v>0505U</v>
          </cell>
          <cell r="C141" t="str">
            <v>SAINT DENIS 1</v>
          </cell>
          <cell r="D141" t="str">
            <v>mat</v>
          </cell>
          <cell r="E141" t="str">
            <v>MONTJOIE (ZEP)</v>
          </cell>
          <cell r="F141">
            <v>213</v>
          </cell>
          <cell r="G141">
            <v>8</v>
          </cell>
          <cell r="H141" t="str">
            <v>AS</v>
          </cell>
          <cell r="I141">
            <v>8</v>
          </cell>
          <cell r="J141">
            <v>26.625</v>
          </cell>
          <cell r="K141">
            <v>223</v>
          </cell>
          <cell r="L141">
            <v>27.875</v>
          </cell>
          <cell r="M141" t="str">
            <v>O</v>
          </cell>
          <cell r="N141">
            <v>9</v>
          </cell>
          <cell r="O141">
            <v>24.77777777777778</v>
          </cell>
          <cell r="P141">
            <v>200</v>
          </cell>
          <cell r="Q141">
            <v>198</v>
          </cell>
        </row>
        <row r="142">
          <cell r="B142" t="str">
            <v>0436U</v>
          </cell>
          <cell r="C142" t="str">
            <v>SAINT DENIS 1</v>
          </cell>
          <cell r="D142" t="str">
            <v>mat</v>
          </cell>
          <cell r="E142" t="str">
            <v>STADE (ZEP)</v>
          </cell>
          <cell r="F142">
            <v>228</v>
          </cell>
          <cell r="G142">
            <v>10</v>
          </cell>
          <cell r="H142" t="str">
            <v/>
          </cell>
          <cell r="I142">
            <v>10</v>
          </cell>
          <cell r="J142">
            <v>22.8</v>
          </cell>
          <cell r="K142">
            <v>232</v>
          </cell>
          <cell r="L142">
            <v>23.2</v>
          </cell>
          <cell r="M142" t="str">
            <v>AS</v>
          </cell>
          <cell r="N142">
            <v>10</v>
          </cell>
          <cell r="O142">
            <v>23.2</v>
          </cell>
          <cell r="P142">
            <v>240</v>
          </cell>
          <cell r="Q142">
            <v>238</v>
          </cell>
          <cell r="R142" t="str">
            <v>affectif bas</v>
          </cell>
        </row>
        <row r="143">
          <cell r="C143" t="str">
            <v>SAINT DENIS 1</v>
          </cell>
          <cell r="D143" t="str">
            <v>mat</v>
          </cell>
          <cell r="H143" t="str">
            <v>1 OR Ville maternelle</v>
          </cell>
          <cell r="M143" t="str">
            <v>maintien OR ville</v>
          </cell>
          <cell r="R143" t="str">
            <v>maintien OR ville</v>
          </cell>
        </row>
        <row r="144">
          <cell r="B144" t="str">
            <v>2471F</v>
          </cell>
          <cell r="C144" t="str">
            <v>SAINT DENIS 1</v>
          </cell>
          <cell r="D144" t="str">
            <v>elm</v>
          </cell>
          <cell r="E144" t="str">
            <v>CESAIRE AIME</v>
          </cell>
          <cell r="F144">
            <v>188</v>
          </cell>
          <cell r="G144">
            <v>10</v>
          </cell>
          <cell r="H144" t="str">
            <v>1 transfert</v>
          </cell>
          <cell r="I144">
            <v>9</v>
          </cell>
          <cell r="J144">
            <v>20.88888888888889</v>
          </cell>
          <cell r="K144">
            <v>228</v>
          </cell>
          <cell r="L144">
            <v>25.333333333333332</v>
          </cell>
          <cell r="M144" t="str">
            <v>AS</v>
          </cell>
          <cell r="N144">
            <v>9</v>
          </cell>
          <cell r="O144">
            <v>25.333333333333332</v>
          </cell>
          <cell r="P144">
            <v>230</v>
          </cell>
          <cell r="Q144">
            <v>248</v>
          </cell>
          <cell r="R144" t="str">
            <v>vu en GT-CTPD comptage rentrée</v>
          </cell>
        </row>
        <row r="145">
          <cell r="B145" t="str">
            <v>1308S</v>
          </cell>
          <cell r="C145" t="str">
            <v>SAINT DENIS 1</v>
          </cell>
          <cell r="D145" t="str">
            <v>elm</v>
          </cell>
          <cell r="E145" t="str">
            <v>FRANCE ANATOLE (ZEP)</v>
          </cell>
          <cell r="F145">
            <v>337</v>
          </cell>
          <cell r="G145">
            <v>13</v>
          </cell>
          <cell r="H145" t="str">
            <v>1 O + 1 OR</v>
          </cell>
          <cell r="I145">
            <v>14</v>
          </cell>
          <cell r="J145">
            <v>24.071428571428573</v>
          </cell>
          <cell r="K145">
            <v>341</v>
          </cell>
          <cell r="L145">
            <v>24.357142857142858</v>
          </cell>
          <cell r="M145" t="str">
            <v>OR-&gt;O</v>
          </cell>
          <cell r="N145">
            <v>15</v>
          </cell>
          <cell r="O145">
            <v>22.733333333333334</v>
          </cell>
          <cell r="P145">
            <v>292</v>
          </cell>
          <cell r="Q145">
            <v>290</v>
          </cell>
        </row>
        <row r="146">
          <cell r="B146" t="str">
            <v>1476Z</v>
          </cell>
          <cell r="C146" t="str">
            <v>SAINT DENIS 1</v>
          </cell>
          <cell r="D146" t="str">
            <v>elm</v>
          </cell>
          <cell r="E146" t="str">
            <v>ROBESPIERRE (ZEP)</v>
          </cell>
          <cell r="F146">
            <v>220</v>
          </cell>
          <cell r="G146">
            <v>12</v>
          </cell>
          <cell r="H146" t="str">
            <v>2 transferts</v>
          </cell>
          <cell r="I146">
            <v>10</v>
          </cell>
          <cell r="J146">
            <v>22</v>
          </cell>
          <cell r="K146">
            <v>245</v>
          </cell>
          <cell r="L146">
            <v>24.5</v>
          </cell>
          <cell r="M146" t="str">
            <v>Annul 1 F</v>
          </cell>
          <cell r="N146">
            <v>11</v>
          </cell>
          <cell r="O146">
            <v>22.272727272727273</v>
          </cell>
          <cell r="P146">
            <v>269</v>
          </cell>
          <cell r="Q146">
            <v>262</v>
          </cell>
        </row>
        <row r="147">
          <cell r="B147" t="str">
            <v>1478B</v>
          </cell>
          <cell r="C147" t="str">
            <v>SAINT DENIS 1</v>
          </cell>
          <cell r="D147" t="str">
            <v>elm</v>
          </cell>
          <cell r="E147" t="str">
            <v>SAINT-JUST (ZEP)</v>
          </cell>
          <cell r="F147">
            <v>311</v>
          </cell>
          <cell r="G147">
            <v>13</v>
          </cell>
          <cell r="H147" t="str">
            <v>1 O</v>
          </cell>
          <cell r="I147">
            <v>14</v>
          </cell>
          <cell r="J147">
            <v>22.214285714285715</v>
          </cell>
          <cell r="K147">
            <v>335</v>
          </cell>
          <cell r="L147">
            <v>23.928571428571427</v>
          </cell>
          <cell r="M147" t="str">
            <v>O</v>
          </cell>
          <cell r="N147">
            <v>15</v>
          </cell>
          <cell r="O147">
            <v>22.333333333333332</v>
          </cell>
          <cell r="P147">
            <v>288</v>
          </cell>
          <cell r="Q147">
            <v>299</v>
          </cell>
        </row>
        <row r="148">
          <cell r="B148" t="str">
            <v>0306C</v>
          </cell>
          <cell r="C148" t="str">
            <v>SAINT DENIS 1</v>
          </cell>
          <cell r="D148" t="str">
            <v>elm</v>
          </cell>
          <cell r="E148" t="str">
            <v>SORANO DANIEL</v>
          </cell>
          <cell r="F148">
            <v>330</v>
          </cell>
          <cell r="G148">
            <v>13</v>
          </cell>
          <cell r="H148" t="str">
            <v/>
          </cell>
          <cell r="I148">
            <v>13</v>
          </cell>
          <cell r="J148">
            <v>25.384615384615383</v>
          </cell>
          <cell r="K148">
            <v>320</v>
          </cell>
          <cell r="L148">
            <v>24.615384615384617</v>
          </cell>
          <cell r="M148" t="str">
            <v>AS</v>
          </cell>
          <cell r="N148">
            <v>13</v>
          </cell>
          <cell r="O148">
            <v>24.615384615384617</v>
          </cell>
          <cell r="P148">
            <v>315</v>
          </cell>
          <cell r="Q148">
            <v>312</v>
          </cell>
          <cell r="R148" t="str">
            <v>comptage rentrée</v>
          </cell>
        </row>
        <row r="149">
          <cell r="B149" t="str">
            <v>0184V</v>
          </cell>
          <cell r="C149" t="str">
            <v>SAINT DENIS 1</v>
          </cell>
          <cell r="D149" t="str">
            <v>elm</v>
          </cell>
          <cell r="E149" t="str">
            <v>VILAR JEAN</v>
          </cell>
          <cell r="F149">
            <v>289</v>
          </cell>
          <cell r="G149">
            <v>12</v>
          </cell>
          <cell r="H149" t="str">
            <v>2 O</v>
          </cell>
          <cell r="I149">
            <v>14</v>
          </cell>
          <cell r="J149">
            <v>20.642857142857142</v>
          </cell>
          <cell r="K149">
            <v>319</v>
          </cell>
          <cell r="L149">
            <v>22.785714285714285</v>
          </cell>
          <cell r="M149" t="str">
            <v>1 Annul O</v>
          </cell>
          <cell r="N149">
            <v>14</v>
          </cell>
          <cell r="O149">
            <v>22.785714285714285</v>
          </cell>
          <cell r="P149">
            <v>278</v>
          </cell>
          <cell r="Q149">
            <v>274</v>
          </cell>
        </row>
        <row r="150">
          <cell r="B150" t="str">
            <v>2448F</v>
          </cell>
          <cell r="C150" t="str">
            <v>SAINT DENIS 2</v>
          </cell>
          <cell r="D150" t="str">
            <v>mat</v>
          </cell>
          <cell r="E150" t="str">
            <v>BESSON COLETTE (ZEP)</v>
          </cell>
          <cell r="F150">
            <v>176</v>
          </cell>
          <cell r="G150">
            <v>8</v>
          </cell>
          <cell r="H150" t="str">
            <v>1 Fbl</v>
          </cell>
          <cell r="I150">
            <v>8</v>
          </cell>
          <cell r="J150">
            <v>22</v>
          </cell>
          <cell r="K150">
            <v>157</v>
          </cell>
          <cell r="L150">
            <v>19.625</v>
          </cell>
          <cell r="M150" t="str">
            <v>Fbl-&gt;F</v>
          </cell>
          <cell r="N150">
            <v>7</v>
          </cell>
          <cell r="O150">
            <v>22.428571428571427</v>
          </cell>
          <cell r="P150">
            <v>201</v>
          </cell>
          <cell r="Q150">
            <v>195</v>
          </cell>
        </row>
        <row r="151">
          <cell r="B151" t="str">
            <v>1056T</v>
          </cell>
          <cell r="C151" t="str">
            <v>SAINT DENIS 2</v>
          </cell>
          <cell r="D151" t="str">
            <v>mat</v>
          </cell>
          <cell r="E151" t="str">
            <v>HAUTES-NOELLES (ZEP)</v>
          </cell>
          <cell r="F151">
            <v>74</v>
          </cell>
          <cell r="G151">
            <v>4</v>
          </cell>
          <cell r="H151" t="str">
            <v>1 F</v>
          </cell>
          <cell r="I151">
            <v>3</v>
          </cell>
          <cell r="J151">
            <v>24.666666666666668</v>
          </cell>
          <cell r="K151">
            <v>77</v>
          </cell>
          <cell r="L151">
            <v>25.666666666666668</v>
          </cell>
          <cell r="M151" t="str">
            <v>AS</v>
          </cell>
          <cell r="N151">
            <v>3</v>
          </cell>
          <cell r="O151">
            <v>25.666666666666668</v>
          </cell>
          <cell r="P151">
            <v>78</v>
          </cell>
          <cell r="Q151">
            <v>82</v>
          </cell>
          <cell r="R151" t="str">
            <v>vu en GT-CTPD comptage rentrée</v>
          </cell>
        </row>
        <row r="152">
          <cell r="B152" t="str">
            <v>1559P</v>
          </cell>
          <cell r="C152" t="str">
            <v>SAINT DENIS 2</v>
          </cell>
          <cell r="D152" t="str">
            <v>mat</v>
          </cell>
          <cell r="E152" t="str">
            <v>RU DE MONTFORT (ZEP)</v>
          </cell>
          <cell r="F152">
            <v>162</v>
          </cell>
          <cell r="G152">
            <v>7</v>
          </cell>
          <cell r="H152" t="str">
            <v/>
          </cell>
          <cell r="I152">
            <v>7</v>
          </cell>
          <cell r="J152">
            <v>23.142857142857142</v>
          </cell>
          <cell r="K152">
            <v>145</v>
          </cell>
          <cell r="L152">
            <v>20.714285714285715</v>
          </cell>
          <cell r="M152" t="str">
            <v>F</v>
          </cell>
          <cell r="N152">
            <v>6</v>
          </cell>
          <cell r="O152">
            <v>24.166666666666668</v>
          </cell>
          <cell r="P152">
            <v>171</v>
          </cell>
          <cell r="Q152">
            <v>163</v>
          </cell>
        </row>
        <row r="153">
          <cell r="B153" t="str">
            <v>1521Y</v>
          </cell>
          <cell r="C153" t="str">
            <v>SAINT DENIS 2</v>
          </cell>
          <cell r="D153" t="str">
            <v>mat</v>
          </cell>
          <cell r="E153" t="str">
            <v>SAUSSAIE (ZEP)</v>
          </cell>
          <cell r="F153">
            <v>142</v>
          </cell>
          <cell r="G153">
            <v>5</v>
          </cell>
          <cell r="H153" t="str">
            <v>1 O</v>
          </cell>
          <cell r="I153">
            <v>6</v>
          </cell>
          <cell r="J153">
            <v>23.666666666666668</v>
          </cell>
          <cell r="K153">
            <v>124</v>
          </cell>
          <cell r="L153">
            <v>20.666666666666668</v>
          </cell>
          <cell r="M153" t="str">
            <v>Annul O</v>
          </cell>
          <cell r="N153">
            <v>5</v>
          </cell>
          <cell r="O153">
            <v>24.8</v>
          </cell>
          <cell r="P153">
            <v>120</v>
          </cell>
          <cell r="Q153">
            <v>123</v>
          </cell>
        </row>
        <row r="154">
          <cell r="B154" t="str">
            <v>2016L</v>
          </cell>
          <cell r="C154" t="str">
            <v>SAINT DENIS 2</v>
          </cell>
          <cell r="D154" t="str">
            <v>mat</v>
          </cell>
          <cell r="E154" t="str">
            <v>WALLON HENRI</v>
          </cell>
          <cell r="F154">
            <v>168</v>
          </cell>
          <cell r="G154">
            <v>7</v>
          </cell>
          <cell r="H154" t="str">
            <v>1 OR</v>
          </cell>
          <cell r="I154">
            <v>7</v>
          </cell>
          <cell r="J154">
            <v>24</v>
          </cell>
          <cell r="K154">
            <v>177</v>
          </cell>
          <cell r="L154">
            <v>25.285714285714285</v>
          </cell>
          <cell r="M154" t="str">
            <v>AS</v>
          </cell>
          <cell r="N154">
            <v>7</v>
          </cell>
          <cell r="O154">
            <v>25.285714285714285</v>
          </cell>
          <cell r="P154">
            <v>157</v>
          </cell>
          <cell r="Q154">
            <v>176</v>
          </cell>
          <cell r="R154" t="str">
            <v>vu en GT-CTPD comptage rentrée</v>
          </cell>
        </row>
        <row r="155">
          <cell r="B155" t="str">
            <v>0223M</v>
          </cell>
          <cell r="C155" t="str">
            <v>SAINT DENIS 2</v>
          </cell>
          <cell r="D155" t="str">
            <v>elm</v>
          </cell>
          <cell r="E155" t="str">
            <v>BLERIOT LOUIS (ZEP)</v>
          </cell>
          <cell r="M155" t="str">
            <v>O CLIN </v>
          </cell>
        </row>
        <row r="156">
          <cell r="B156" t="str">
            <v>2472G</v>
          </cell>
          <cell r="C156" t="str">
            <v>SAINT DENIS 2</v>
          </cell>
          <cell r="D156" t="str">
            <v>elm</v>
          </cell>
          <cell r="E156" t="str">
            <v>CARSON RACHEL</v>
          </cell>
          <cell r="M156" t="str">
            <v>O CLIN </v>
          </cell>
        </row>
        <row r="157">
          <cell r="B157" t="str">
            <v>1591Z</v>
          </cell>
          <cell r="C157" t="str">
            <v>SAINT DENIS 2</v>
          </cell>
          <cell r="D157" t="str">
            <v>elm</v>
          </cell>
          <cell r="E157" t="str">
            <v>DESCARTES RENE (ZEP)</v>
          </cell>
          <cell r="M157" t="str">
            <v>F CLIN</v>
          </cell>
        </row>
        <row r="158">
          <cell r="B158" t="str">
            <v>0342S</v>
          </cell>
          <cell r="C158" t="str">
            <v>SAINT DENIS 2</v>
          </cell>
          <cell r="D158" t="str">
            <v>elm</v>
          </cell>
          <cell r="E158" t="str">
            <v>SAINT-EXUPERY (ZEP)</v>
          </cell>
          <cell r="M158" t="str">
            <v>F CLIN</v>
          </cell>
        </row>
        <row r="159">
          <cell r="B159" t="str">
            <v>0448G</v>
          </cell>
          <cell r="C159" t="str">
            <v>SAINT OUEN</v>
          </cell>
          <cell r="D159" t="str">
            <v>mat</v>
          </cell>
          <cell r="E159" t="str">
            <v>ZOLA EMILE (ZEP)</v>
          </cell>
          <cell r="F159">
            <v>205</v>
          </cell>
          <cell r="G159">
            <v>9</v>
          </cell>
          <cell r="H159" t="str">
            <v>AS</v>
          </cell>
          <cell r="I159">
            <v>9</v>
          </cell>
          <cell r="J159">
            <v>22.77777777777778</v>
          </cell>
          <cell r="K159">
            <v>209</v>
          </cell>
          <cell r="L159">
            <v>23.22222222222222</v>
          </cell>
          <cell r="M159" t="str">
            <v>AS</v>
          </cell>
          <cell r="N159">
            <v>9</v>
          </cell>
          <cell r="O159">
            <v>23.22222222222222</v>
          </cell>
          <cell r="P159">
            <v>200</v>
          </cell>
          <cell r="Q159">
            <v>208</v>
          </cell>
          <cell r="R159" t="str">
            <v>vu en GT-CTPD comptage rentrée</v>
          </cell>
        </row>
        <row r="160">
          <cell r="B160" t="str">
            <v>1084Y</v>
          </cell>
          <cell r="C160" t="str">
            <v>SAINT OUEN</v>
          </cell>
          <cell r="D160" t="str">
            <v>elm</v>
          </cell>
          <cell r="E160" t="str">
            <v>BACHELET</v>
          </cell>
          <cell r="F160">
            <v>383</v>
          </cell>
          <cell r="G160">
            <v>16</v>
          </cell>
          <cell r="H160" t="str">
            <v>AS</v>
          </cell>
          <cell r="I160">
            <v>16</v>
          </cell>
          <cell r="J160">
            <v>23.9375</v>
          </cell>
          <cell r="K160">
            <v>384</v>
          </cell>
          <cell r="L160">
            <v>24</v>
          </cell>
          <cell r="M160" t="str">
            <v>AS</v>
          </cell>
          <cell r="N160">
            <v>16</v>
          </cell>
          <cell r="O160">
            <v>24</v>
          </cell>
          <cell r="P160">
            <v>386</v>
          </cell>
          <cell r="Q160">
            <v>391</v>
          </cell>
          <cell r="R160" t="str">
            <v>vu en GT-CTPD comptage rentrée</v>
          </cell>
        </row>
        <row r="161">
          <cell r="B161" t="str">
            <v>1522Z</v>
          </cell>
          <cell r="C161" t="str">
            <v>SAINT OUEN</v>
          </cell>
          <cell r="D161" t="str">
            <v>elm</v>
          </cell>
          <cell r="E161" t="str">
            <v>HUGO VICTOR (ZEP)</v>
          </cell>
          <cell r="F161">
            <v>336</v>
          </cell>
          <cell r="G161">
            <v>14</v>
          </cell>
          <cell r="H161" t="str">
            <v>AS</v>
          </cell>
          <cell r="I161">
            <v>14</v>
          </cell>
          <cell r="J161">
            <v>24</v>
          </cell>
          <cell r="K161">
            <v>333</v>
          </cell>
          <cell r="L161">
            <v>23.785714285714285</v>
          </cell>
          <cell r="M161" t="str">
            <v>AS</v>
          </cell>
          <cell r="N161">
            <v>14</v>
          </cell>
          <cell r="O161">
            <v>23.785714285714285</v>
          </cell>
          <cell r="P161">
            <v>325</v>
          </cell>
          <cell r="Q161">
            <v>320</v>
          </cell>
          <cell r="R161" t="str">
            <v>vu en GT-CTPD comptage rentrée</v>
          </cell>
        </row>
        <row r="162">
          <cell r="B162" t="str">
            <v>0241G</v>
          </cell>
          <cell r="C162" t="str">
            <v>SAINT OUEN</v>
          </cell>
          <cell r="D162" t="str">
            <v>elm</v>
          </cell>
          <cell r="E162" t="str">
            <v>JOLIOT-CURIE F. 1 (ZEP)</v>
          </cell>
          <cell r="F162">
            <v>213</v>
          </cell>
          <cell r="G162">
            <v>10</v>
          </cell>
          <cell r="H162" t="str">
            <v/>
          </cell>
          <cell r="I162">
            <v>10</v>
          </cell>
          <cell r="J162">
            <v>21.3</v>
          </cell>
          <cell r="K162">
            <v>199</v>
          </cell>
          <cell r="L162">
            <v>19.9</v>
          </cell>
          <cell r="M162" t="str">
            <v>F</v>
          </cell>
          <cell r="N162">
            <v>9</v>
          </cell>
          <cell r="O162">
            <v>22.11111111111111</v>
          </cell>
          <cell r="P162">
            <v>213</v>
          </cell>
          <cell r="Q162">
            <v>216</v>
          </cell>
        </row>
        <row r="163">
          <cell r="B163" t="str">
            <v>0354E</v>
          </cell>
          <cell r="C163" t="str">
            <v>SAINT OUEN</v>
          </cell>
          <cell r="D163" t="str">
            <v>elm</v>
          </cell>
          <cell r="E163" t="str">
            <v>JOLIOT-CURIE I. 2 (ZEP)</v>
          </cell>
          <cell r="F163">
            <v>221</v>
          </cell>
          <cell r="G163">
            <v>9</v>
          </cell>
          <cell r="H163" t="str">
            <v/>
          </cell>
          <cell r="I163">
            <v>9</v>
          </cell>
          <cell r="J163">
            <v>24.555555555555557</v>
          </cell>
          <cell r="K163">
            <v>222</v>
          </cell>
          <cell r="L163">
            <v>24.666666666666668</v>
          </cell>
          <cell r="M163" t="str">
            <v>O</v>
          </cell>
          <cell r="N163">
            <v>10</v>
          </cell>
          <cell r="O163">
            <v>22.2</v>
          </cell>
          <cell r="P163">
            <v>205</v>
          </cell>
          <cell r="Q163">
            <v>214</v>
          </cell>
        </row>
        <row r="164">
          <cell r="B164" t="str">
            <v>1636Y</v>
          </cell>
          <cell r="C164" t="str">
            <v>SEVRAN</v>
          </cell>
          <cell r="D164" t="str">
            <v>mat</v>
          </cell>
          <cell r="E164" t="str">
            <v>SEVIGNE</v>
          </cell>
          <cell r="F164">
            <v>178</v>
          </cell>
          <cell r="G164">
            <v>7</v>
          </cell>
          <cell r="H164" t="str">
            <v/>
          </cell>
          <cell r="I164">
            <v>7</v>
          </cell>
          <cell r="J164">
            <v>25.428571428571427</v>
          </cell>
          <cell r="K164">
            <v>163</v>
          </cell>
          <cell r="L164">
            <v>23.285714285714285</v>
          </cell>
          <cell r="M164" t="str">
            <v>AS</v>
          </cell>
          <cell r="N164">
            <v>7</v>
          </cell>
          <cell r="O164">
            <v>23.285714285714285</v>
          </cell>
          <cell r="P164">
            <v>165</v>
          </cell>
          <cell r="Q164">
            <v>168</v>
          </cell>
        </row>
        <row r="165">
          <cell r="B165" t="str">
            <v>1454A</v>
          </cell>
          <cell r="C165" t="str">
            <v>SEVRAN</v>
          </cell>
          <cell r="D165" t="str">
            <v>mat</v>
          </cell>
          <cell r="E165" t="str">
            <v>VILLON FRANCOIS (ZEP)</v>
          </cell>
          <cell r="F165">
            <v>236</v>
          </cell>
          <cell r="G165">
            <v>10</v>
          </cell>
          <cell r="H165" t="str">
            <v/>
          </cell>
          <cell r="I165">
            <v>10</v>
          </cell>
          <cell r="J165">
            <v>23.6</v>
          </cell>
          <cell r="K165">
            <v>227</v>
          </cell>
          <cell r="L165">
            <v>22.7</v>
          </cell>
          <cell r="M165" t="str">
            <v>AS</v>
          </cell>
          <cell r="N165">
            <v>10</v>
          </cell>
          <cell r="O165">
            <v>22.7</v>
          </cell>
          <cell r="P165">
            <v>236</v>
          </cell>
          <cell r="Q165">
            <v>239</v>
          </cell>
        </row>
        <row r="166">
          <cell r="B166" t="str">
            <v>2372Y</v>
          </cell>
          <cell r="C166" t="str">
            <v>SEVRAN</v>
          </cell>
          <cell r="D166" t="str">
            <v>elm</v>
          </cell>
          <cell r="E166" t="str">
            <v>LAMARTINE</v>
          </cell>
          <cell r="F166">
            <v>311</v>
          </cell>
          <cell r="G166">
            <v>13</v>
          </cell>
          <cell r="H166" t="str">
            <v/>
          </cell>
          <cell r="I166">
            <v>13</v>
          </cell>
          <cell r="J166">
            <v>23.923076923076923</v>
          </cell>
          <cell r="K166">
            <v>302</v>
          </cell>
          <cell r="L166">
            <v>23.23076923076923</v>
          </cell>
          <cell r="M166" t="str">
            <v>AS</v>
          </cell>
          <cell r="N166">
            <v>13</v>
          </cell>
          <cell r="O166">
            <v>23.23076923076923</v>
          </cell>
          <cell r="P166">
            <v>311</v>
          </cell>
          <cell r="Q166">
            <v>306</v>
          </cell>
          <cell r="R166" t="str">
            <v>en baisse - à surveiller</v>
          </cell>
        </row>
        <row r="167">
          <cell r="B167" t="str">
            <v>0472H</v>
          </cell>
          <cell r="C167" t="str">
            <v>STAINS</v>
          </cell>
          <cell r="D167" t="str">
            <v>mat</v>
          </cell>
          <cell r="E167" t="str">
            <v>JAURES JEAN</v>
          </cell>
          <cell r="F167">
            <v>270</v>
          </cell>
          <cell r="G167">
            <v>10</v>
          </cell>
          <cell r="H167" t="str">
            <v/>
          </cell>
          <cell r="I167">
            <v>10</v>
          </cell>
          <cell r="J167">
            <v>27</v>
          </cell>
          <cell r="K167">
            <v>299</v>
          </cell>
          <cell r="L167">
            <v>29.9</v>
          </cell>
          <cell r="M167" t="str">
            <v>O</v>
          </cell>
          <cell r="N167">
            <v>11</v>
          </cell>
          <cell r="O167">
            <v>27.181818181818183</v>
          </cell>
          <cell r="P167">
            <v>267</v>
          </cell>
          <cell r="Q167">
            <v>262</v>
          </cell>
          <cell r="R167" t="str">
            <v>pour accueil sur+ maternelles - pb bâti scolaire sur la commune</v>
          </cell>
        </row>
        <row r="168">
          <cell r="B168" t="str">
            <v>1015Y</v>
          </cell>
          <cell r="C168" t="str">
            <v>STAINS</v>
          </cell>
          <cell r="D168" t="str">
            <v>elm</v>
          </cell>
          <cell r="E168" t="str">
            <v>HUGO VICTOR (ZEP)</v>
          </cell>
          <cell r="F168">
            <v>198</v>
          </cell>
          <cell r="G168">
            <v>10</v>
          </cell>
          <cell r="H168" t="str">
            <v>AS</v>
          </cell>
          <cell r="I168">
            <v>10</v>
          </cell>
          <cell r="J168">
            <v>19.8</v>
          </cell>
          <cell r="K168">
            <v>206</v>
          </cell>
          <cell r="L168">
            <v>20.6</v>
          </cell>
          <cell r="M168" t="str">
            <v>F</v>
          </cell>
          <cell r="N168">
            <v>9</v>
          </cell>
          <cell r="O168">
            <v>22.88888888888889</v>
          </cell>
          <cell r="P168">
            <v>227</v>
          </cell>
          <cell r="Q168">
            <v>208</v>
          </cell>
          <cell r="R168" t="str">
            <v>sur+ sur Zola - Hugo/Zola rénovation sur site</v>
          </cell>
        </row>
        <row r="169">
          <cell r="B169" t="str">
            <v>0202P</v>
          </cell>
          <cell r="C169" t="str">
            <v>STAINS</v>
          </cell>
          <cell r="D169" t="str">
            <v>elm</v>
          </cell>
          <cell r="E169" t="str">
            <v>JAURES JEAN</v>
          </cell>
          <cell r="F169">
            <v>228</v>
          </cell>
          <cell r="G169">
            <v>10</v>
          </cell>
          <cell r="H169" t="str">
            <v/>
          </cell>
          <cell r="I169">
            <v>10</v>
          </cell>
          <cell r="J169">
            <v>22.8</v>
          </cell>
          <cell r="K169">
            <v>225</v>
          </cell>
          <cell r="L169">
            <v>22.5</v>
          </cell>
          <cell r="M169" t="str">
            <v>AS</v>
          </cell>
          <cell r="N169">
            <v>10</v>
          </cell>
          <cell r="O169">
            <v>22.5</v>
          </cell>
          <cell r="P169">
            <v>230</v>
          </cell>
          <cell r="Q169">
            <v>230</v>
          </cell>
          <cell r="R169" t="str">
            <v>comptage rentrée</v>
          </cell>
        </row>
        <row r="170">
          <cell r="B170" t="str">
            <v>0998E</v>
          </cell>
          <cell r="C170" t="str">
            <v>STAINS</v>
          </cell>
          <cell r="D170" t="str">
            <v>elm</v>
          </cell>
          <cell r="E170" t="str">
            <v>LANGEVIN PAUL</v>
          </cell>
          <cell r="F170">
            <v>227</v>
          </cell>
          <cell r="G170">
            <v>10</v>
          </cell>
          <cell r="H170" t="str">
            <v/>
          </cell>
          <cell r="I170">
            <v>10</v>
          </cell>
          <cell r="J170">
            <v>22.7</v>
          </cell>
          <cell r="K170">
            <v>208</v>
          </cell>
          <cell r="L170">
            <v>20.8</v>
          </cell>
          <cell r="M170" t="str">
            <v>F</v>
          </cell>
          <cell r="N170">
            <v>9</v>
          </cell>
          <cell r="O170">
            <v>23.11111111111111</v>
          </cell>
          <cell r="P170">
            <v>232</v>
          </cell>
          <cell r="Q170">
            <v>223</v>
          </cell>
          <cell r="R170" t="str">
            <v>relogements sur Sarcelles</v>
          </cell>
        </row>
        <row r="171">
          <cell r="B171" t="str">
            <v>0984P</v>
          </cell>
          <cell r="C171" t="str">
            <v>TREMBLAY EN FRANCE</v>
          </cell>
          <cell r="D171" t="str">
            <v>mat</v>
          </cell>
          <cell r="E171" t="str">
            <v>COTTON EUGENIE</v>
          </cell>
          <cell r="F171">
            <v>166</v>
          </cell>
          <cell r="G171">
            <v>7</v>
          </cell>
          <cell r="H171" t="str">
            <v>AS</v>
          </cell>
          <cell r="I171">
            <v>7</v>
          </cell>
          <cell r="J171">
            <v>23.714285714285715</v>
          </cell>
          <cell r="K171">
            <v>175</v>
          </cell>
          <cell r="L171">
            <v>25</v>
          </cell>
          <cell r="M171" t="str">
            <v>AS</v>
          </cell>
          <cell r="N171">
            <v>7</v>
          </cell>
          <cell r="O171">
            <v>25</v>
          </cell>
          <cell r="P171">
            <v>176</v>
          </cell>
          <cell r="Q171">
            <v>170</v>
          </cell>
          <cell r="R171" t="str">
            <v>vu en GT-CTPD comptage rentrée</v>
          </cell>
        </row>
        <row r="172">
          <cell r="B172" t="str">
            <v>0719B</v>
          </cell>
          <cell r="C172" t="str">
            <v>TREMBLAY EN FRANCE</v>
          </cell>
          <cell r="D172" t="str">
            <v>mat</v>
          </cell>
          <cell r="E172" t="str">
            <v>MALRAUX ANDRE</v>
          </cell>
          <cell r="F172">
            <v>138</v>
          </cell>
          <cell r="G172">
            <v>6</v>
          </cell>
          <cell r="H172" t="str">
            <v/>
          </cell>
          <cell r="I172">
            <v>6</v>
          </cell>
          <cell r="J172">
            <v>23</v>
          </cell>
          <cell r="K172">
            <v>124</v>
          </cell>
          <cell r="L172">
            <v>20.666666666666668</v>
          </cell>
          <cell r="M172" t="str">
            <v>F</v>
          </cell>
          <cell r="N172">
            <v>5</v>
          </cell>
          <cell r="O172">
            <v>24.8</v>
          </cell>
          <cell r="P172">
            <v>137</v>
          </cell>
          <cell r="Q172">
            <v>137</v>
          </cell>
        </row>
        <row r="173">
          <cell r="B173" t="str">
            <v>1320E</v>
          </cell>
          <cell r="C173" t="str">
            <v>TREMBLAY EN FRANCE</v>
          </cell>
          <cell r="D173" t="str">
            <v>elm</v>
          </cell>
          <cell r="E173" t="str">
            <v>FRANCE ANATOLE</v>
          </cell>
          <cell r="F173">
            <v>275</v>
          </cell>
          <cell r="G173">
            <v>12</v>
          </cell>
          <cell r="H173" t="str">
            <v>AS</v>
          </cell>
          <cell r="I173">
            <v>12</v>
          </cell>
          <cell r="J173">
            <v>22.916666666666668</v>
          </cell>
          <cell r="K173">
            <v>279</v>
          </cell>
          <cell r="L173">
            <v>23.25</v>
          </cell>
          <cell r="M173" t="str">
            <v>AS</v>
          </cell>
          <cell r="N173">
            <v>12</v>
          </cell>
          <cell r="O173">
            <v>23.25</v>
          </cell>
          <cell r="P173">
            <v>283</v>
          </cell>
          <cell r="Q173">
            <v>286</v>
          </cell>
          <cell r="R173" t="str">
            <v>accueil sur+ de elm Jaurès</v>
          </cell>
        </row>
        <row r="174">
          <cell r="B174" t="str">
            <v>1777B</v>
          </cell>
          <cell r="C174" t="str">
            <v>VAUJOURS</v>
          </cell>
          <cell r="D174" t="str">
            <v>mat</v>
          </cell>
          <cell r="E174" t="str">
            <v>MARLIERES</v>
          </cell>
          <cell r="F174">
            <v>122</v>
          </cell>
          <cell r="G174">
            <v>5</v>
          </cell>
          <cell r="H174" t="str">
            <v>AS</v>
          </cell>
          <cell r="I174">
            <v>5</v>
          </cell>
          <cell r="J174">
            <v>24.4</v>
          </cell>
          <cell r="K174">
            <v>135</v>
          </cell>
          <cell r="L174">
            <v>27</v>
          </cell>
          <cell r="M174" t="str">
            <v>AS</v>
          </cell>
          <cell r="N174">
            <v>5</v>
          </cell>
          <cell r="O174">
            <v>27</v>
          </cell>
          <cell r="P174">
            <v>120</v>
          </cell>
          <cell r="Q174">
            <v>123</v>
          </cell>
          <cell r="R174" t="str">
            <v>vu en GT-CTPD comptage rentrée</v>
          </cell>
        </row>
        <row r="175">
          <cell r="B175" t="str">
            <v>0706M</v>
          </cell>
          <cell r="C175" t="str">
            <v>VAUJOURS</v>
          </cell>
          <cell r="D175" t="str">
            <v>elm</v>
          </cell>
          <cell r="E175" t="str">
            <v>FERRY JULES</v>
          </cell>
          <cell r="F175">
            <v>199</v>
          </cell>
          <cell r="G175">
            <v>8</v>
          </cell>
          <cell r="H175" t="str">
            <v/>
          </cell>
          <cell r="I175">
            <v>8</v>
          </cell>
          <cell r="J175">
            <v>24.875</v>
          </cell>
          <cell r="K175">
            <v>216</v>
          </cell>
          <cell r="L175">
            <v>27</v>
          </cell>
          <cell r="M175" t="str">
            <v>O</v>
          </cell>
          <cell r="N175">
            <v>9</v>
          </cell>
          <cell r="O175">
            <v>24</v>
          </cell>
          <cell r="P175">
            <v>192</v>
          </cell>
          <cell r="Q175">
            <v>201</v>
          </cell>
        </row>
        <row r="176">
          <cell r="B176" t="str">
            <v>0154M</v>
          </cell>
          <cell r="C176" t="str">
            <v>VILLEMOMBLE</v>
          </cell>
          <cell r="D176" t="str">
            <v>elm</v>
          </cell>
          <cell r="E176" t="str">
            <v>FOCH 1</v>
          </cell>
          <cell r="F176">
            <v>250</v>
          </cell>
          <cell r="G176">
            <v>10</v>
          </cell>
          <cell r="H176" t="str">
            <v>AS</v>
          </cell>
          <cell r="I176">
            <v>10</v>
          </cell>
          <cell r="J176">
            <v>25</v>
          </cell>
          <cell r="K176">
            <v>245</v>
          </cell>
          <cell r="L176">
            <v>24.5</v>
          </cell>
          <cell r="M176" t="str">
            <v>AS</v>
          </cell>
          <cell r="N176">
            <v>10</v>
          </cell>
          <cell r="O176">
            <v>24.5</v>
          </cell>
          <cell r="P176">
            <v>242</v>
          </cell>
          <cell r="Q176">
            <v>242</v>
          </cell>
          <cell r="R176" t="str">
            <v>à surveiller</v>
          </cell>
        </row>
        <row r="177">
          <cell r="B177" t="str">
            <v>0250S</v>
          </cell>
          <cell r="C177" t="str">
            <v>VILLEMOMBLE</v>
          </cell>
          <cell r="D177" t="str">
            <v>elm</v>
          </cell>
          <cell r="E177" t="str">
            <v>SAINT-EXUPERY</v>
          </cell>
          <cell r="F177">
            <v>380</v>
          </cell>
          <cell r="G177">
            <v>16</v>
          </cell>
          <cell r="H177" t="str">
            <v>AS</v>
          </cell>
          <cell r="I177">
            <v>16</v>
          </cell>
          <cell r="J177">
            <v>23.75</v>
          </cell>
          <cell r="K177">
            <v>362</v>
          </cell>
          <cell r="L177">
            <v>22.625</v>
          </cell>
          <cell r="M177" t="str">
            <v>AS</v>
          </cell>
          <cell r="N177">
            <v>16</v>
          </cell>
          <cell r="O177">
            <v>22.625</v>
          </cell>
          <cell r="P177">
            <v>385</v>
          </cell>
          <cell r="Q177">
            <v>388</v>
          </cell>
          <cell r="R177" t="str">
            <v>ne pas fermer pour préparer RS12 ? Livraison logement ?</v>
          </cell>
        </row>
        <row r="178">
          <cell r="B178" t="str">
            <v>0796K</v>
          </cell>
          <cell r="C178" t="str">
            <v>VILLEPINTE</v>
          </cell>
          <cell r="D178" t="str">
            <v>mat</v>
          </cell>
          <cell r="E178" t="str">
            <v>VERT-GALANT</v>
          </cell>
          <cell r="F178">
            <v>307</v>
          </cell>
          <cell r="G178">
            <v>10</v>
          </cell>
          <cell r="H178" t="str">
            <v>1 O</v>
          </cell>
          <cell r="I178">
            <v>11</v>
          </cell>
          <cell r="J178">
            <v>27.90909090909091</v>
          </cell>
          <cell r="K178">
            <v>325</v>
          </cell>
          <cell r="L178">
            <v>29.545454545454547</v>
          </cell>
          <cell r="M178" t="str">
            <v>O</v>
          </cell>
          <cell r="N178">
            <v>12</v>
          </cell>
          <cell r="O178">
            <v>27.083333333333332</v>
          </cell>
          <cell r="P178">
            <v>270</v>
          </cell>
          <cell r="Q178">
            <v>260</v>
          </cell>
          <cell r="R178" t="str">
            <v>projet reconstruction écoles Vert Galant</v>
          </cell>
        </row>
        <row r="179">
          <cell r="B179" t="str">
            <v>1911X</v>
          </cell>
          <cell r="C179" t="str">
            <v>VILLEPINTE</v>
          </cell>
          <cell r="D179" t="str">
            <v>elm</v>
          </cell>
          <cell r="E179" t="str">
            <v>DE GAULLE CHARLES (AZ2)</v>
          </cell>
          <cell r="F179">
            <v>336</v>
          </cell>
          <cell r="G179">
            <v>14</v>
          </cell>
          <cell r="H179" t="str">
            <v>1 OR</v>
          </cell>
          <cell r="I179">
            <v>14</v>
          </cell>
          <cell r="J179">
            <v>24</v>
          </cell>
          <cell r="K179">
            <v>340</v>
          </cell>
          <cell r="L179">
            <v>24.285714285714285</v>
          </cell>
          <cell r="M179" t="str">
            <v>OR-&gt;O</v>
          </cell>
          <cell r="N179">
            <v>15</v>
          </cell>
          <cell r="O179">
            <v>22.666666666666668</v>
          </cell>
          <cell r="P179">
            <v>333</v>
          </cell>
          <cell r="Q179">
            <v>327</v>
          </cell>
        </row>
        <row r="180">
          <cell r="B180" t="str">
            <v>2072X</v>
          </cell>
          <cell r="C180" t="str">
            <v>VILLEPINTE</v>
          </cell>
          <cell r="D180" t="str">
            <v>elm</v>
          </cell>
          <cell r="E180" t="str">
            <v>MARIE LAURENCIN</v>
          </cell>
          <cell r="F180">
            <v>211</v>
          </cell>
          <cell r="G180">
            <v>8</v>
          </cell>
          <cell r="H180" t="str">
            <v/>
          </cell>
          <cell r="I180">
            <v>8</v>
          </cell>
          <cell r="J180">
            <v>26.375</v>
          </cell>
          <cell r="K180">
            <v>214</v>
          </cell>
          <cell r="L180">
            <v>26.75</v>
          </cell>
          <cell r="M180" t="str">
            <v>O</v>
          </cell>
          <cell r="N180">
            <v>9</v>
          </cell>
          <cell r="O180">
            <v>23.77777777777778</v>
          </cell>
          <cell r="P180">
            <v>197</v>
          </cell>
          <cell r="Q180">
            <v>198</v>
          </cell>
        </row>
        <row r="181">
          <cell r="B181" t="str">
            <v>2028Z</v>
          </cell>
          <cell r="C181" t="str">
            <v>VILLEPINTE</v>
          </cell>
          <cell r="D181" t="str">
            <v>elm</v>
          </cell>
          <cell r="E181" t="str">
            <v>PEGUY CHARLES (ZEP)</v>
          </cell>
          <cell r="F181">
            <v>186</v>
          </cell>
          <cell r="G181">
            <v>7</v>
          </cell>
          <cell r="H181" t="str">
            <v/>
          </cell>
          <cell r="I181">
            <v>7</v>
          </cell>
          <cell r="J181">
            <v>26.571428571428573</v>
          </cell>
          <cell r="K181">
            <v>179</v>
          </cell>
          <cell r="L181">
            <v>25.571428571428573</v>
          </cell>
          <cell r="M181" t="str">
            <v>O</v>
          </cell>
          <cell r="N181">
            <v>8</v>
          </cell>
          <cell r="O181">
            <v>22.375</v>
          </cell>
          <cell r="P181">
            <v>173</v>
          </cell>
          <cell r="Q181">
            <v>159</v>
          </cell>
        </row>
        <row r="182">
          <cell r="B182" t="str">
            <v>1627N</v>
          </cell>
          <cell r="C182" t="str">
            <v>VILLEPINTE</v>
          </cell>
          <cell r="D182" t="str">
            <v>elm</v>
          </cell>
          <cell r="E182" t="str">
            <v>SAINT-EXUPERY</v>
          </cell>
          <cell r="F182">
            <v>228</v>
          </cell>
          <cell r="G182">
            <v>9</v>
          </cell>
          <cell r="H182" t="str">
            <v/>
          </cell>
          <cell r="I182">
            <v>9</v>
          </cell>
          <cell r="J182">
            <v>25.333333333333332</v>
          </cell>
          <cell r="K182">
            <v>231</v>
          </cell>
          <cell r="L182">
            <v>25.666666666666668</v>
          </cell>
          <cell r="M182" t="str">
            <v>AS</v>
          </cell>
          <cell r="N182">
            <v>9</v>
          </cell>
          <cell r="O182">
            <v>25.666666666666668</v>
          </cell>
          <cell r="P182">
            <v>214</v>
          </cell>
          <cell r="Q182">
            <v>227</v>
          </cell>
          <cell r="R182" t="str">
            <v>pas de local - vu en GT-CTPD - local possible ?</v>
          </cell>
        </row>
        <row r="183">
          <cell r="B183" t="str">
            <v>0729M</v>
          </cell>
          <cell r="C183" t="str">
            <v>VILLEPINTE</v>
          </cell>
          <cell r="D183" t="str">
            <v>elm</v>
          </cell>
          <cell r="E183" t="str">
            <v>VERT-GALANT 2</v>
          </cell>
          <cell r="F183">
            <v>209</v>
          </cell>
          <cell r="G183">
            <v>8</v>
          </cell>
          <cell r="H183" t="str">
            <v>1 OR</v>
          </cell>
          <cell r="I183">
            <v>8</v>
          </cell>
          <cell r="J183">
            <v>26.125</v>
          </cell>
          <cell r="K183">
            <v>217</v>
          </cell>
          <cell r="L183">
            <v>27.125</v>
          </cell>
          <cell r="M183" t="str">
            <v>OR-&gt;O</v>
          </cell>
          <cell r="N183">
            <v>9</v>
          </cell>
          <cell r="O183">
            <v>24.11111111111111</v>
          </cell>
          <cell r="P183">
            <v>199</v>
          </cell>
          <cell r="Q183">
            <v>205</v>
          </cell>
        </row>
        <row r="184">
          <cell r="B184" t="str">
            <v>1425U</v>
          </cell>
          <cell r="C184" t="str">
            <v>VILLETANEUSE</v>
          </cell>
          <cell r="D184" t="str">
            <v>elm</v>
          </cell>
          <cell r="E184" t="str">
            <v>VALLES JULES (ZEP)</v>
          </cell>
          <cell r="F184">
            <v>247</v>
          </cell>
          <cell r="G184">
            <v>10</v>
          </cell>
          <cell r="H184" t="str">
            <v>1 OR</v>
          </cell>
          <cell r="I184">
            <v>10</v>
          </cell>
          <cell r="J184">
            <v>24.7</v>
          </cell>
          <cell r="K184">
            <v>245</v>
          </cell>
          <cell r="L184">
            <v>24.5</v>
          </cell>
          <cell r="M184" t="str">
            <v>OR-&gt;O</v>
          </cell>
          <cell r="N184">
            <v>11</v>
          </cell>
          <cell r="O184">
            <v>22.272727272727273</v>
          </cell>
          <cell r="P184">
            <v>220</v>
          </cell>
          <cell r="Q184">
            <v>219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carte prev modif"/>
      <sheetName val="TCD synthèse"/>
      <sheetName val="synthèse carte"/>
      <sheetName val="décompte postes"/>
      <sheetName val="liste mesures juin"/>
      <sheetName val="proposition mesures"/>
      <sheetName val="balance provisoire CTPD 25-06"/>
      <sheetName val="doc"/>
      <sheetName val="base pour bassin"/>
      <sheetName val="proposition modifié"/>
    </sheetNames>
    <sheetDataSet>
      <sheetData sheetId="4">
        <row r="6">
          <cell r="M6" t="str">
            <v>OR-&gt;O</v>
          </cell>
        </row>
        <row r="7">
          <cell r="M7" t="str">
            <v>O</v>
          </cell>
        </row>
        <row r="8">
          <cell r="M8" t="str">
            <v>O</v>
          </cell>
        </row>
        <row r="9">
          <cell r="M9" t="str">
            <v>O</v>
          </cell>
        </row>
        <row r="10">
          <cell r="M10" t="str">
            <v>OR-&gt;O</v>
          </cell>
        </row>
        <row r="11">
          <cell r="M11" t="str">
            <v>OR ville -&gt;O</v>
          </cell>
        </row>
        <row r="12">
          <cell r="M12" t="str">
            <v>Annul F</v>
          </cell>
        </row>
        <row r="13">
          <cell r="M13" t="str">
            <v>O</v>
          </cell>
        </row>
        <row r="14">
          <cell r="M14" t="str">
            <v>O</v>
          </cell>
        </row>
        <row r="15">
          <cell r="M15" t="str">
            <v>F</v>
          </cell>
        </row>
        <row r="16">
          <cell r="M16" t="str">
            <v>OR ville -&gt;O</v>
          </cell>
        </row>
        <row r="17">
          <cell r="M17" t="str">
            <v>O</v>
          </cell>
        </row>
        <row r="18">
          <cell r="M18" t="str">
            <v>OR ville -&gt;O</v>
          </cell>
        </row>
        <row r="19">
          <cell r="M19" t="str">
            <v>O</v>
          </cell>
        </row>
        <row r="20">
          <cell r="M20" t="str">
            <v>1 Annul F</v>
          </cell>
        </row>
        <row r="21">
          <cell r="M21" t="str">
            <v>F</v>
          </cell>
        </row>
        <row r="22">
          <cell r="M22" t="str">
            <v>O</v>
          </cell>
        </row>
        <row r="23">
          <cell r="M23" t="str">
            <v>OR de ville </v>
          </cell>
        </row>
        <row r="24">
          <cell r="M24" t="str">
            <v>Annul F</v>
          </cell>
        </row>
        <row r="25">
          <cell r="M25" t="str">
            <v>Annul O</v>
          </cell>
        </row>
        <row r="26">
          <cell r="M26" t="str">
            <v>Annul O</v>
          </cell>
        </row>
        <row r="27">
          <cell r="M27" t="str">
            <v>O</v>
          </cell>
        </row>
        <row r="28">
          <cell r="M28" t="str">
            <v>Annul F</v>
          </cell>
        </row>
        <row r="29">
          <cell r="M29" t="str">
            <v>OR ville -&gt;O</v>
          </cell>
        </row>
        <row r="30">
          <cell r="M30" t="str">
            <v>Annul Fbl</v>
          </cell>
        </row>
        <row r="31">
          <cell r="M31" t="str">
            <v>Annul Fbl</v>
          </cell>
        </row>
        <row r="32">
          <cell r="M32" t="str">
            <v>Annul O</v>
          </cell>
        </row>
        <row r="33">
          <cell r="M33" t="str">
            <v>OR ville -&gt;O</v>
          </cell>
        </row>
        <row r="34">
          <cell r="M34" t="str">
            <v>OR-&gt;O</v>
          </cell>
        </row>
        <row r="35">
          <cell r="M35" t="str">
            <v>O</v>
          </cell>
        </row>
        <row r="36">
          <cell r="M36" t="str">
            <v>Annul F</v>
          </cell>
        </row>
        <row r="37">
          <cell r="M37" t="str">
            <v>Annul OR</v>
          </cell>
        </row>
        <row r="38">
          <cell r="M38" t="str">
            <v>Annul Fbl</v>
          </cell>
        </row>
        <row r="39">
          <cell r="M39" t="str">
            <v>O</v>
          </cell>
        </row>
        <row r="40">
          <cell r="M40" t="str">
            <v>F</v>
          </cell>
        </row>
        <row r="41">
          <cell r="M41" t="str">
            <v>O</v>
          </cell>
        </row>
        <row r="42">
          <cell r="M42" t="str">
            <v>Annul Fbl</v>
          </cell>
        </row>
        <row r="43">
          <cell r="M43" t="str">
            <v>O</v>
          </cell>
        </row>
        <row r="44">
          <cell r="M44" t="str">
            <v>O</v>
          </cell>
        </row>
        <row r="45">
          <cell r="M45" t="str">
            <v>O</v>
          </cell>
        </row>
        <row r="46">
          <cell r="M46" t="str">
            <v>O</v>
          </cell>
        </row>
        <row r="47">
          <cell r="M47" t="str">
            <v>Fbl-&gt;F</v>
          </cell>
        </row>
        <row r="48">
          <cell r="M48" t="str">
            <v>O</v>
          </cell>
        </row>
        <row r="49">
          <cell r="M49" t="str">
            <v>F</v>
          </cell>
        </row>
        <row r="50">
          <cell r="M50" t="str">
            <v>OR ville -&gt;O</v>
          </cell>
        </row>
        <row r="51">
          <cell r="M51" t="str">
            <v>O</v>
          </cell>
        </row>
        <row r="52">
          <cell r="M52" t="str">
            <v>F</v>
          </cell>
        </row>
        <row r="53">
          <cell r="M53" t="str">
            <v>O</v>
          </cell>
        </row>
        <row r="54">
          <cell r="M54" t="str">
            <v>Annul Fbl</v>
          </cell>
        </row>
        <row r="55">
          <cell r="M55" t="str">
            <v>OR-&gt;O</v>
          </cell>
        </row>
        <row r="56">
          <cell r="M56" t="str">
            <v>Fbl-&gt;F</v>
          </cell>
        </row>
        <row r="57">
          <cell r="M57" t="str">
            <v>OR-&gt;O</v>
          </cell>
        </row>
        <row r="58">
          <cell r="M58" t="str">
            <v>O</v>
          </cell>
        </row>
        <row r="59">
          <cell r="M59" t="str">
            <v>O</v>
          </cell>
        </row>
        <row r="60">
          <cell r="M60" t="str">
            <v>O</v>
          </cell>
        </row>
        <row r="61">
          <cell r="M61" t="str">
            <v>O</v>
          </cell>
        </row>
        <row r="62">
          <cell r="M62" t="str">
            <v>O</v>
          </cell>
        </row>
        <row r="63">
          <cell r="M63" t="str">
            <v>Annul F</v>
          </cell>
        </row>
        <row r="64">
          <cell r="M64" t="str">
            <v>O</v>
          </cell>
        </row>
        <row r="65">
          <cell r="M65" t="str">
            <v>O</v>
          </cell>
        </row>
        <row r="66">
          <cell r="M66" t="str">
            <v>O</v>
          </cell>
        </row>
        <row r="67">
          <cell r="M67" t="str">
            <v>Annul Fbl</v>
          </cell>
        </row>
        <row r="68">
          <cell r="M68" t="str">
            <v>O</v>
          </cell>
        </row>
        <row r="69">
          <cell r="M69" t="str">
            <v>O</v>
          </cell>
        </row>
        <row r="70">
          <cell r="M70" t="str">
            <v>2 O</v>
          </cell>
        </row>
        <row r="71">
          <cell r="M71" t="str">
            <v>Annul F</v>
          </cell>
        </row>
        <row r="72">
          <cell r="M72" t="str">
            <v>O</v>
          </cell>
        </row>
        <row r="73">
          <cell r="M73" t="str">
            <v>O</v>
          </cell>
        </row>
        <row r="74">
          <cell r="M74" t="str">
            <v>OR ville -&gt;O</v>
          </cell>
        </row>
        <row r="75">
          <cell r="M75" t="str">
            <v>O</v>
          </cell>
        </row>
        <row r="76">
          <cell r="M76" t="str">
            <v>OR ville -&gt;O</v>
          </cell>
        </row>
        <row r="77">
          <cell r="M77" t="str">
            <v>OR ville -&gt;O</v>
          </cell>
        </row>
        <row r="78">
          <cell r="M78" t="str">
            <v>O</v>
          </cell>
        </row>
        <row r="79">
          <cell r="M79" t="str">
            <v>OR ville -&gt;O</v>
          </cell>
        </row>
        <row r="80">
          <cell r="M80" t="str">
            <v>F</v>
          </cell>
        </row>
        <row r="81">
          <cell r="M81" t="str">
            <v>O</v>
          </cell>
        </row>
        <row r="82">
          <cell r="M82" t="str">
            <v>OR ville -&gt;O</v>
          </cell>
        </row>
        <row r="83">
          <cell r="M83" t="str">
            <v>O</v>
          </cell>
        </row>
        <row r="84">
          <cell r="M84" t="str">
            <v>O</v>
          </cell>
        </row>
        <row r="85">
          <cell r="M85" t="str">
            <v>F</v>
          </cell>
        </row>
        <row r="86">
          <cell r="M86" t="str">
            <v>O</v>
          </cell>
        </row>
        <row r="87">
          <cell r="M87" t="str">
            <v>F</v>
          </cell>
        </row>
        <row r="88">
          <cell r="M88" t="str">
            <v>O</v>
          </cell>
        </row>
        <row r="89">
          <cell r="M89" t="str">
            <v>Fbl-&gt;F</v>
          </cell>
        </row>
        <row r="90">
          <cell r="M90" t="str">
            <v>O</v>
          </cell>
        </row>
        <row r="91">
          <cell r="M91" t="str">
            <v>Annul Fbl</v>
          </cell>
        </row>
        <row r="92">
          <cell r="M92" t="str">
            <v>OR ville -&gt;O</v>
          </cell>
        </row>
        <row r="93">
          <cell r="M93" t="str">
            <v>O</v>
          </cell>
        </row>
        <row r="94">
          <cell r="M94" t="str">
            <v>O</v>
          </cell>
        </row>
        <row r="95">
          <cell r="M95" t="str">
            <v>O</v>
          </cell>
        </row>
        <row r="96">
          <cell r="M96" t="str">
            <v>Fbl ville-&gt;F</v>
          </cell>
        </row>
        <row r="97">
          <cell r="M97" t="str">
            <v>O</v>
          </cell>
        </row>
        <row r="98">
          <cell r="M98" t="str">
            <v>Annul Fbl</v>
          </cell>
        </row>
        <row r="99">
          <cell r="M99" t="str">
            <v>O</v>
          </cell>
        </row>
        <row r="100">
          <cell r="M100" t="str">
            <v>O</v>
          </cell>
        </row>
        <row r="101">
          <cell r="M101" t="str">
            <v>F</v>
          </cell>
        </row>
        <row r="102">
          <cell r="M102" t="str">
            <v>O</v>
          </cell>
        </row>
      </sheetData>
      <sheetData sheetId="7">
        <row r="6">
          <cell r="A6" t="str">
            <v>O</v>
          </cell>
        </row>
        <row r="7">
          <cell r="A7" t="str">
            <v>OR-&gt;O</v>
          </cell>
        </row>
        <row r="8">
          <cell r="A8" t="str">
            <v>OR ville -&gt;O</v>
          </cell>
        </row>
        <row r="9">
          <cell r="A9" t="str">
            <v>OR</v>
          </cell>
        </row>
        <row r="10">
          <cell r="A10" t="str">
            <v>Annul F</v>
          </cell>
        </row>
        <row r="11">
          <cell r="A11" t="str">
            <v>F-&gt;Fbl</v>
          </cell>
        </row>
        <row r="12">
          <cell r="A12" t="str">
            <v>Annul Fbl</v>
          </cell>
        </row>
        <row r="13">
          <cell r="A13" t="str">
            <v>F</v>
          </cell>
        </row>
        <row r="14">
          <cell r="A14" t="str">
            <v>Fbl-&gt;F</v>
          </cell>
        </row>
        <row r="15">
          <cell r="A15" t="str">
            <v>Fbl</v>
          </cell>
        </row>
        <row r="16">
          <cell r="A16" t="str">
            <v>Annul O</v>
          </cell>
        </row>
        <row r="17">
          <cell r="A17" t="str">
            <v>Annul OR</v>
          </cell>
        </row>
      </sheetData>
      <sheetData sheetId="8">
        <row r="4">
          <cell r="A4" t="str">
            <v>N° RNE</v>
          </cell>
          <cell r="B4" t="str">
            <v>Ecoles</v>
          </cell>
          <cell r="C4" t="str">
            <v>Type</v>
          </cell>
          <cell r="D4" t="str">
            <v>Bassin</v>
          </cell>
          <cell r="E4" t="str">
            <v>Circonscription</v>
          </cell>
          <cell r="G4" t="str">
            <v>N° RNE</v>
          </cell>
          <cell r="H4" t="str">
            <v>Ecoles</v>
          </cell>
          <cell r="I4" t="str">
            <v>Type</v>
          </cell>
          <cell r="J4" t="str">
            <v>Bassin</v>
          </cell>
          <cell r="K4" t="str">
            <v>Circonscription</v>
          </cell>
        </row>
        <row r="5">
          <cell r="A5" t="str">
            <v>0495H</v>
          </cell>
          <cell r="B5" t="str">
            <v>BERT PAUL (ZEP)</v>
          </cell>
          <cell r="C5" t="str">
            <v>Mat</v>
          </cell>
          <cell r="D5">
            <v>1</v>
          </cell>
          <cell r="E5" t="str">
            <v>AUBERVILLIERS 1</v>
          </cell>
          <cell r="G5" t="str">
            <v>0194F</v>
          </cell>
          <cell r="H5" t="str">
            <v>MACE JEAN (ZEP)</v>
          </cell>
          <cell r="I5" t="str">
            <v>ELM</v>
          </cell>
          <cell r="J5">
            <v>1</v>
          </cell>
          <cell r="K5" t="str">
            <v>AUBERVILLIERS 1</v>
          </cell>
        </row>
        <row r="6">
          <cell r="A6" t="str">
            <v>0463Y</v>
          </cell>
          <cell r="B6" t="str">
            <v>BROSSOLETTE PIERRE (ZEP)</v>
          </cell>
          <cell r="C6" t="str">
            <v>Mat</v>
          </cell>
          <cell r="D6">
            <v>1</v>
          </cell>
          <cell r="E6" t="str">
            <v>AUBERVILLIERS 1</v>
          </cell>
          <cell r="G6" t="str">
            <v>0215D</v>
          </cell>
          <cell r="H6" t="str">
            <v>JOLIOT-CURIE (ZEP)</v>
          </cell>
          <cell r="I6" t="str">
            <v>ELM</v>
          </cell>
          <cell r="J6">
            <v>1</v>
          </cell>
          <cell r="K6" t="str">
            <v>AUBERVILLIERS 1</v>
          </cell>
        </row>
        <row r="7">
          <cell r="A7" t="str">
            <v>2412S</v>
          </cell>
          <cell r="B7" t="str">
            <v>DAVIS ANGELA</v>
          </cell>
          <cell r="C7" t="str">
            <v>Mat</v>
          </cell>
          <cell r="D7">
            <v>1</v>
          </cell>
          <cell r="E7" t="str">
            <v>AUBERVILLIERS 1</v>
          </cell>
          <cell r="G7" t="str">
            <v>0232X</v>
          </cell>
          <cell r="H7" t="str">
            <v>JAURES JEAN (ZEP)</v>
          </cell>
          <cell r="I7" t="str">
            <v>ELM</v>
          </cell>
          <cell r="J7">
            <v>1</v>
          </cell>
          <cell r="K7" t="str">
            <v>AUBERVILLIERS 1</v>
          </cell>
        </row>
        <row r="8">
          <cell r="A8" t="str">
            <v>0421C</v>
          </cell>
          <cell r="B8" t="str">
            <v>FROMOND FRANCINE (ZEP)</v>
          </cell>
          <cell r="C8" t="str">
            <v>Mat</v>
          </cell>
          <cell r="D8">
            <v>1</v>
          </cell>
          <cell r="E8" t="str">
            <v>AUBERVILLIERS 1</v>
          </cell>
          <cell r="G8" t="str">
            <v>0243J</v>
          </cell>
          <cell r="H8" t="str">
            <v>ROBESPIERRE (ZEP)</v>
          </cell>
          <cell r="I8" t="str">
            <v>ELM</v>
          </cell>
          <cell r="J8">
            <v>1</v>
          </cell>
          <cell r="K8" t="str">
            <v>AUBERVILLIERS 1</v>
          </cell>
        </row>
        <row r="9">
          <cell r="A9" t="str">
            <v>0483V</v>
          </cell>
          <cell r="B9" t="str">
            <v>PERRIN JEAN (ZEP)</v>
          </cell>
          <cell r="C9" t="str">
            <v>Mat</v>
          </cell>
          <cell r="D9">
            <v>1</v>
          </cell>
          <cell r="E9" t="str">
            <v>AUBERVILLIERS 1</v>
          </cell>
          <cell r="G9" t="str">
            <v>0258A</v>
          </cell>
          <cell r="H9" t="str">
            <v>HUGO VICTOR (ZEP)</v>
          </cell>
          <cell r="I9" t="str">
            <v>ELM</v>
          </cell>
          <cell r="J9">
            <v>1</v>
          </cell>
          <cell r="K9" t="str">
            <v>AUBERVILLIERS 1</v>
          </cell>
        </row>
        <row r="10">
          <cell r="A10" t="str">
            <v>1395L</v>
          </cell>
          <cell r="B10" t="str">
            <v>PHILIPE GERARD (AZ2)</v>
          </cell>
          <cell r="C10" t="str">
            <v>Mat</v>
          </cell>
          <cell r="D10">
            <v>1</v>
          </cell>
          <cell r="E10" t="str">
            <v>AUBERVILLIERS 1</v>
          </cell>
          <cell r="G10" t="str">
            <v>0315M</v>
          </cell>
          <cell r="H10" t="str">
            <v>CONDORCET (ZEP)</v>
          </cell>
          <cell r="I10" t="str">
            <v>ELM</v>
          </cell>
          <cell r="J10">
            <v>1</v>
          </cell>
          <cell r="K10" t="str">
            <v>AUBERVILLIERS 1</v>
          </cell>
        </row>
        <row r="11">
          <cell r="A11" t="str">
            <v>1587V</v>
          </cell>
          <cell r="B11" t="str">
            <v>PREVERT JACQUES (ZEP)</v>
          </cell>
          <cell r="C11" t="str">
            <v>Mat</v>
          </cell>
          <cell r="D11">
            <v>1</v>
          </cell>
          <cell r="E11" t="str">
            <v>AUBERVILLIERS 1</v>
          </cell>
          <cell r="G11" t="str">
            <v>0336K</v>
          </cell>
          <cell r="H11" t="str">
            <v>LANGEVIN PAUL (ZEP)</v>
          </cell>
          <cell r="I11" t="str">
            <v>ELM</v>
          </cell>
          <cell r="J11">
            <v>1</v>
          </cell>
          <cell r="K11" t="str">
            <v>AUBERVILLIERS 1</v>
          </cell>
        </row>
        <row r="12">
          <cell r="A12" t="str">
            <v>0496J</v>
          </cell>
          <cell r="B12" t="str">
            <v>ROUSSEAU JEAN-JACQUES</v>
          </cell>
          <cell r="C12" t="str">
            <v>Mat</v>
          </cell>
          <cell r="D12">
            <v>1</v>
          </cell>
          <cell r="E12" t="str">
            <v>AUBERVILLIERS 1</v>
          </cell>
          <cell r="G12" t="str">
            <v>0348Y</v>
          </cell>
          <cell r="H12" t="str">
            <v>GUESDE JULES (ZEP)</v>
          </cell>
          <cell r="I12" t="str">
            <v>ELM</v>
          </cell>
          <cell r="J12">
            <v>1</v>
          </cell>
          <cell r="K12" t="str">
            <v>AUBERVILLIERS 1</v>
          </cell>
        </row>
        <row r="13">
          <cell r="A13" t="str">
            <v>0504T</v>
          </cell>
          <cell r="B13" t="str">
            <v>SAINT-JUST (ZEP)</v>
          </cell>
          <cell r="C13" t="str">
            <v>Mat</v>
          </cell>
          <cell r="D13">
            <v>1</v>
          </cell>
          <cell r="E13" t="str">
            <v>AUBERVILLIERS 1</v>
          </cell>
          <cell r="G13" t="str">
            <v>0357H</v>
          </cell>
          <cell r="H13" t="str">
            <v>BABEUF (ZEP)</v>
          </cell>
          <cell r="I13" t="str">
            <v>ELM</v>
          </cell>
          <cell r="J13">
            <v>1</v>
          </cell>
          <cell r="K13" t="str">
            <v>AUBERVILLIERS 1</v>
          </cell>
        </row>
        <row r="14">
          <cell r="A14" t="str">
            <v>0529V</v>
          </cell>
          <cell r="B14" t="str">
            <v>STENDHAL (ZEP)</v>
          </cell>
          <cell r="C14" t="str">
            <v>Mat</v>
          </cell>
          <cell r="D14">
            <v>1</v>
          </cell>
          <cell r="E14" t="str">
            <v>AUBERVILLIERS 1</v>
          </cell>
          <cell r="G14" t="str">
            <v>0379G</v>
          </cell>
          <cell r="H14" t="str">
            <v>BALZAC HONORE (ZEP)</v>
          </cell>
          <cell r="I14" t="str">
            <v>ELM</v>
          </cell>
          <cell r="J14">
            <v>1</v>
          </cell>
          <cell r="K14" t="str">
            <v>AUBERVILLIERS 1</v>
          </cell>
        </row>
        <row r="15">
          <cell r="A15" t="str">
            <v>2425F</v>
          </cell>
          <cell r="B15" t="str">
            <v>SYLVESTRE ANNE</v>
          </cell>
          <cell r="C15" t="str">
            <v>Mat</v>
          </cell>
          <cell r="D15">
            <v>1</v>
          </cell>
          <cell r="E15" t="str">
            <v>AUBERVILLIERS 1</v>
          </cell>
          <cell r="G15" t="str">
            <v>1239S</v>
          </cell>
          <cell r="H15" t="str">
            <v>GEMIER FIRMIN (AZ2)</v>
          </cell>
          <cell r="I15" t="str">
            <v>ELM</v>
          </cell>
          <cell r="J15">
            <v>1</v>
          </cell>
          <cell r="K15" t="str">
            <v>AUBERVILLIERS 1</v>
          </cell>
        </row>
        <row r="16">
          <cell r="A16" t="str">
            <v>0445D</v>
          </cell>
          <cell r="B16" t="str">
            <v>BLOCH MARC (ZEP)</v>
          </cell>
          <cell r="C16" t="str">
            <v>Mat</v>
          </cell>
          <cell r="D16">
            <v>1</v>
          </cell>
          <cell r="E16" t="str">
            <v>AUBERVILLIERS 2</v>
          </cell>
          <cell r="G16" t="str">
            <v>0178N</v>
          </cell>
          <cell r="H16" t="str">
            <v>QUINET EDGAR (ZEP)</v>
          </cell>
          <cell r="I16" t="str">
            <v>ELM</v>
          </cell>
          <cell r="J16">
            <v>1</v>
          </cell>
          <cell r="K16" t="str">
            <v>AUBERVILLIERS 2</v>
          </cell>
        </row>
        <row r="17">
          <cell r="A17" t="str">
            <v>2224M</v>
          </cell>
          <cell r="B17" t="str">
            <v>DOISNEAU ROBERT (ZEP)</v>
          </cell>
          <cell r="C17" t="str">
            <v>Mat</v>
          </cell>
          <cell r="D17">
            <v>1</v>
          </cell>
          <cell r="E17" t="str">
            <v>AUBERVILLIERS 2</v>
          </cell>
          <cell r="G17" t="str">
            <v>0302Y</v>
          </cell>
          <cell r="H17" t="str">
            <v>MATHIEZ ALBERT (ZEP)</v>
          </cell>
          <cell r="I17" t="str">
            <v>ELM</v>
          </cell>
          <cell r="J17">
            <v>1</v>
          </cell>
          <cell r="K17" t="str">
            <v>AUBERVILLIERS 2</v>
          </cell>
        </row>
        <row r="18">
          <cell r="A18" t="str">
            <v>0394Y</v>
          </cell>
          <cell r="B18" t="str">
            <v>MICHEL LOUISE</v>
          </cell>
          <cell r="C18" t="str">
            <v>Mat</v>
          </cell>
          <cell r="D18">
            <v>1</v>
          </cell>
          <cell r="E18" t="str">
            <v>AUBERVILLIERS 2</v>
          </cell>
          <cell r="G18" t="str">
            <v>0605C</v>
          </cell>
          <cell r="H18" t="str">
            <v>VARLIN EUGENE</v>
          </cell>
          <cell r="I18" t="str">
            <v>ELM</v>
          </cell>
          <cell r="J18">
            <v>1</v>
          </cell>
          <cell r="K18" t="str">
            <v>AUBERVILLIERS 2</v>
          </cell>
        </row>
        <row r="19">
          <cell r="A19" t="str">
            <v>1407Z</v>
          </cell>
          <cell r="B19" t="str">
            <v>CACHIN MARCEL</v>
          </cell>
          <cell r="C19" t="str">
            <v>Mat</v>
          </cell>
          <cell r="D19">
            <v>1</v>
          </cell>
          <cell r="E19" t="str">
            <v>DUGNY</v>
          </cell>
          <cell r="G19" t="str">
            <v>0869P</v>
          </cell>
          <cell r="H19" t="str">
            <v>VALLES JULES</v>
          </cell>
          <cell r="I19" t="str">
            <v>ELM</v>
          </cell>
          <cell r="J19">
            <v>1</v>
          </cell>
          <cell r="K19" t="str">
            <v>AUBERVILLIERS 2</v>
          </cell>
        </row>
        <row r="20">
          <cell r="A20" t="str">
            <v>0391V</v>
          </cell>
          <cell r="B20" t="str">
            <v>FABIEN (ZEP) (prim)</v>
          </cell>
          <cell r="C20" t="str">
            <v>Mat</v>
          </cell>
          <cell r="D20">
            <v>1</v>
          </cell>
          <cell r="E20" t="str">
            <v>DUGNY</v>
          </cell>
          <cell r="G20" t="str">
            <v>0386P</v>
          </cell>
          <cell r="H20" t="str">
            <v>WALLON HENRI</v>
          </cell>
          <cell r="I20" t="str">
            <v>ELM</v>
          </cell>
          <cell r="J20">
            <v>1</v>
          </cell>
          <cell r="K20" t="str">
            <v>DUGNY</v>
          </cell>
        </row>
        <row r="21">
          <cell r="A21" t="str">
            <v>0433R</v>
          </cell>
          <cell r="B21" t="str">
            <v>JAURES JEAN</v>
          </cell>
          <cell r="C21" t="str">
            <v>Mat</v>
          </cell>
          <cell r="D21">
            <v>1</v>
          </cell>
          <cell r="E21" t="str">
            <v>DUGNY</v>
          </cell>
          <cell r="G21" t="str">
            <v>0389T</v>
          </cell>
          <cell r="H21" t="str">
            <v>JAURES JEAN</v>
          </cell>
          <cell r="I21" t="str">
            <v>ELM</v>
          </cell>
          <cell r="J21">
            <v>1</v>
          </cell>
          <cell r="K21" t="str">
            <v>DUGNY</v>
          </cell>
        </row>
        <row r="22">
          <cell r="A22" t="str">
            <v>0465A</v>
          </cell>
          <cell r="B22" t="str">
            <v>JOLIOT-CURIE</v>
          </cell>
          <cell r="C22" t="str">
            <v>Mat</v>
          </cell>
          <cell r="D22">
            <v>1</v>
          </cell>
          <cell r="E22" t="str">
            <v>DUGNY</v>
          </cell>
          <cell r="G22" t="str">
            <v>0391V</v>
          </cell>
          <cell r="H22" t="str">
            <v>FABIEN (ZEP) (prim)</v>
          </cell>
          <cell r="I22" t="str">
            <v>ELM</v>
          </cell>
          <cell r="J22">
            <v>1</v>
          </cell>
          <cell r="K22" t="str">
            <v>DUGNY</v>
          </cell>
        </row>
        <row r="23">
          <cell r="A23" t="str">
            <v>0514D</v>
          </cell>
          <cell r="B23" t="str">
            <v>JAURES JEAN</v>
          </cell>
          <cell r="C23" t="str">
            <v>Mat</v>
          </cell>
          <cell r="D23">
            <v>1</v>
          </cell>
          <cell r="E23" t="str">
            <v>LE BOURGET</v>
          </cell>
          <cell r="G23" t="str">
            <v>1276G</v>
          </cell>
          <cell r="H23" t="str">
            <v>LANGEVIN PAUL</v>
          </cell>
          <cell r="I23" t="str">
            <v>ELM</v>
          </cell>
          <cell r="J23">
            <v>1</v>
          </cell>
          <cell r="K23" t="str">
            <v>DUGNY</v>
          </cell>
        </row>
        <row r="24">
          <cell r="A24" t="str">
            <v>1629R</v>
          </cell>
          <cell r="B24" t="str">
            <v>MERMOZ JEAN</v>
          </cell>
          <cell r="C24" t="str">
            <v>Mat</v>
          </cell>
          <cell r="D24">
            <v>1</v>
          </cell>
          <cell r="E24" t="str">
            <v>LE BOURGET</v>
          </cell>
          <cell r="G24" t="str">
            <v>0161V</v>
          </cell>
          <cell r="H24" t="str">
            <v>ROUSSEAU 1 (ZEP)</v>
          </cell>
          <cell r="I24" t="str">
            <v>ELM</v>
          </cell>
          <cell r="J24">
            <v>1</v>
          </cell>
          <cell r="K24" t="str">
            <v>EPINAY SUR SEINE</v>
          </cell>
        </row>
        <row r="25">
          <cell r="A25" t="str">
            <v>0446E</v>
          </cell>
          <cell r="B25" t="str">
            <v>SAINT-EXUPERY</v>
          </cell>
          <cell r="C25" t="str">
            <v>Mat</v>
          </cell>
          <cell r="D25">
            <v>1</v>
          </cell>
          <cell r="E25" t="str">
            <v>LE BOURGET</v>
          </cell>
          <cell r="G25" t="str">
            <v>0231W</v>
          </cell>
          <cell r="H25" t="str">
            <v>PASTEUR 1 (ZEP)</v>
          </cell>
          <cell r="I25" t="str">
            <v>ELM</v>
          </cell>
          <cell r="J25">
            <v>1</v>
          </cell>
          <cell r="K25" t="str">
            <v>EPINAY SUR SEINE</v>
          </cell>
        </row>
        <row r="26">
          <cell r="A26" t="str">
            <v>0441Z</v>
          </cell>
          <cell r="B26" t="str">
            <v>DUMAS ALEXANDRE (ZEP)</v>
          </cell>
          <cell r="C26" t="str">
            <v>Mat</v>
          </cell>
          <cell r="D26">
            <v>1</v>
          </cell>
          <cell r="E26" t="str">
            <v>EPINAY SUR SEINE</v>
          </cell>
          <cell r="G26" t="str">
            <v>0260C</v>
          </cell>
          <cell r="H26" t="str">
            <v>HUGO 1 (ZEP)</v>
          </cell>
          <cell r="I26" t="str">
            <v>ELM</v>
          </cell>
          <cell r="J26">
            <v>1</v>
          </cell>
          <cell r="K26" t="str">
            <v>EPINAY SUR SEINE</v>
          </cell>
        </row>
        <row r="27">
          <cell r="A27" t="str">
            <v>1582P</v>
          </cell>
          <cell r="B27" t="str">
            <v>ECONDEAUX</v>
          </cell>
          <cell r="C27" t="str">
            <v>Mat</v>
          </cell>
          <cell r="D27">
            <v>1</v>
          </cell>
          <cell r="E27" t="str">
            <v>EPINAY SUR SEINE</v>
          </cell>
          <cell r="G27" t="str">
            <v>0285E</v>
          </cell>
          <cell r="H27" t="str">
            <v>ROUSSEAU 2 (ZEP)</v>
          </cell>
          <cell r="I27" t="str">
            <v>ELM</v>
          </cell>
          <cell r="J27">
            <v>1</v>
          </cell>
          <cell r="K27" t="str">
            <v>EPINAY SUR SEINE</v>
          </cell>
        </row>
        <row r="28">
          <cell r="A28" t="str">
            <v>0524P</v>
          </cell>
          <cell r="B28" t="str">
            <v>FRANCE ANATOLE (ZEP)</v>
          </cell>
          <cell r="C28" t="str">
            <v>Mat</v>
          </cell>
          <cell r="D28">
            <v>1</v>
          </cell>
          <cell r="E28" t="str">
            <v>EPINAY SUR SEINE</v>
          </cell>
          <cell r="G28" t="str">
            <v>0347X</v>
          </cell>
          <cell r="H28" t="str">
            <v>PASTEUR 2 (ZEP)</v>
          </cell>
          <cell r="I28" t="str">
            <v>ELM</v>
          </cell>
          <cell r="J28">
            <v>1</v>
          </cell>
          <cell r="K28" t="str">
            <v>EPINAY SUR SEINE</v>
          </cell>
        </row>
        <row r="29">
          <cell r="A29" t="str">
            <v>0410R</v>
          </cell>
          <cell r="B29" t="str">
            <v>GROS BUISSON (ZEP)</v>
          </cell>
          <cell r="C29" t="str">
            <v>Mat</v>
          </cell>
          <cell r="D29">
            <v>1</v>
          </cell>
          <cell r="E29" t="str">
            <v>EPINAY SUR SEINE</v>
          </cell>
          <cell r="G29" t="str">
            <v>0381J</v>
          </cell>
          <cell r="H29" t="str">
            <v>HUGO 2 (ZEP)</v>
          </cell>
          <cell r="I29" t="str">
            <v>ELM</v>
          </cell>
          <cell r="J29">
            <v>1</v>
          </cell>
          <cell r="K29" t="str">
            <v>EPINAY SUR SEINE</v>
          </cell>
        </row>
        <row r="30">
          <cell r="A30" t="str">
            <v>0530W</v>
          </cell>
          <cell r="B30" t="str">
            <v>HUGO VICTOR (ZEP)</v>
          </cell>
          <cell r="C30" t="str">
            <v>Mat</v>
          </cell>
          <cell r="D30">
            <v>1</v>
          </cell>
          <cell r="E30" t="str">
            <v>EPINAY SUR SEINE</v>
          </cell>
          <cell r="G30" t="str">
            <v>0399D</v>
          </cell>
          <cell r="H30" t="str">
            <v>FRANCE ANATOLE (ZEP)</v>
          </cell>
          <cell r="I30" t="str">
            <v>ELM</v>
          </cell>
          <cell r="J30">
            <v>1</v>
          </cell>
          <cell r="K30" t="str">
            <v>EPINAY SUR SEINE</v>
          </cell>
        </row>
        <row r="31">
          <cell r="A31" t="str">
            <v>0571R</v>
          </cell>
          <cell r="B31" t="str">
            <v>JAURES JEAN NORD (ZEP)</v>
          </cell>
          <cell r="C31" t="str">
            <v>Mat</v>
          </cell>
          <cell r="D31">
            <v>1</v>
          </cell>
          <cell r="E31" t="str">
            <v>EPINAY SUR SEINE</v>
          </cell>
          <cell r="G31" t="str">
            <v>0572S</v>
          </cell>
          <cell r="H31" t="str">
            <v>JAURES 2 (ZEP)</v>
          </cell>
          <cell r="I31" t="str">
            <v>ELM</v>
          </cell>
          <cell r="J31">
            <v>1</v>
          </cell>
          <cell r="K31" t="str">
            <v>EPINAY SUR SEINE</v>
          </cell>
        </row>
        <row r="32">
          <cell r="A32" t="str">
            <v>0977G</v>
          </cell>
          <cell r="B32" t="str">
            <v>JAURES JEAN SUD (ZEP)</v>
          </cell>
          <cell r="C32" t="str">
            <v>Mat</v>
          </cell>
          <cell r="D32">
            <v>1</v>
          </cell>
          <cell r="E32" t="str">
            <v>EPINAY SUR SEINE</v>
          </cell>
          <cell r="G32" t="str">
            <v>0988U</v>
          </cell>
          <cell r="H32" t="str">
            <v>JAURES 1 (ZEP)</v>
          </cell>
          <cell r="I32" t="str">
            <v>ELM</v>
          </cell>
          <cell r="J32">
            <v>1</v>
          </cell>
          <cell r="K32" t="str">
            <v>EPINAY SUR SEINE</v>
          </cell>
        </row>
        <row r="33">
          <cell r="A33" t="str">
            <v>1278J</v>
          </cell>
          <cell r="B33" t="str">
            <v>LACEPEDE 1</v>
          </cell>
          <cell r="C33" t="str">
            <v>Mat</v>
          </cell>
          <cell r="D33">
            <v>1</v>
          </cell>
          <cell r="E33" t="str">
            <v>EPINAY SUR SEINE</v>
          </cell>
          <cell r="G33" t="str">
            <v>1280L</v>
          </cell>
          <cell r="H33" t="str">
            <v>DUMAS ALEXANDRE (ZEP)</v>
          </cell>
          <cell r="I33" t="str">
            <v>ELM</v>
          </cell>
          <cell r="J33">
            <v>1</v>
          </cell>
          <cell r="K33" t="str">
            <v>EPINAY SUR SEINE</v>
          </cell>
        </row>
        <row r="34">
          <cell r="A34" t="str">
            <v>0510Z</v>
          </cell>
          <cell r="B34" t="str">
            <v>PASTEUR LOUIS (ZEP)</v>
          </cell>
          <cell r="C34" t="str">
            <v>Mat</v>
          </cell>
          <cell r="D34">
            <v>1</v>
          </cell>
          <cell r="E34" t="str">
            <v>EPINAY SUR SEINE</v>
          </cell>
          <cell r="G34" t="str">
            <v>1409B</v>
          </cell>
          <cell r="H34" t="str">
            <v>ROLLAND ROMAIN (ZEP)</v>
          </cell>
          <cell r="I34" t="str">
            <v>ELM</v>
          </cell>
          <cell r="J34">
            <v>1</v>
          </cell>
          <cell r="K34" t="str">
            <v>EPINAY SUR SEINE</v>
          </cell>
        </row>
        <row r="35">
          <cell r="A35" t="str">
            <v>1767R</v>
          </cell>
          <cell r="B35" t="str">
            <v>RENOIR JEAN</v>
          </cell>
          <cell r="C35" t="str">
            <v>Mat</v>
          </cell>
          <cell r="D35">
            <v>1</v>
          </cell>
          <cell r="E35" t="str">
            <v>EPINAY SUR SEINE</v>
          </cell>
          <cell r="G35" t="str">
            <v>1581N</v>
          </cell>
          <cell r="H35" t="str">
            <v>LACEPEDE 2</v>
          </cell>
          <cell r="I35" t="str">
            <v>ELM</v>
          </cell>
          <cell r="J35">
            <v>1</v>
          </cell>
          <cell r="K35" t="str">
            <v>EPINAY SUR SEINE</v>
          </cell>
        </row>
        <row r="36">
          <cell r="A36" t="str">
            <v>1408A</v>
          </cell>
          <cell r="B36" t="str">
            <v>ROLLAND ROMAIN (ZEP)</v>
          </cell>
          <cell r="C36" t="str">
            <v>Mat</v>
          </cell>
          <cell r="D36">
            <v>1</v>
          </cell>
          <cell r="E36" t="str">
            <v>EPINAY SUR SEINE</v>
          </cell>
          <cell r="G36" t="str">
            <v>1622H</v>
          </cell>
          <cell r="H36" t="str">
            <v>ECONDEAUX</v>
          </cell>
          <cell r="I36" t="str">
            <v>ELM</v>
          </cell>
          <cell r="J36">
            <v>1</v>
          </cell>
          <cell r="K36" t="str">
            <v>EPINAY SUR SEINE</v>
          </cell>
        </row>
        <row r="37">
          <cell r="A37" t="str">
            <v>0429L</v>
          </cell>
          <cell r="B37" t="str">
            <v>ROUSSEAU JEAN-JACQUES (ZEP)</v>
          </cell>
          <cell r="C37" t="str">
            <v>Mat</v>
          </cell>
          <cell r="D37">
            <v>1</v>
          </cell>
          <cell r="E37" t="str">
            <v>EPINAY SUR SEINE</v>
          </cell>
          <cell r="G37" t="str">
            <v>1625L</v>
          </cell>
          <cell r="H37" t="str">
            <v>LACEPEDE 1</v>
          </cell>
          <cell r="I37" t="str">
            <v>ELM</v>
          </cell>
          <cell r="J37">
            <v>1</v>
          </cell>
          <cell r="K37" t="str">
            <v>EPINAY SUR SEINE</v>
          </cell>
        </row>
        <row r="38">
          <cell r="A38" t="str">
            <v>0508X</v>
          </cell>
          <cell r="B38" t="str">
            <v>VENELLE</v>
          </cell>
          <cell r="C38" t="str">
            <v>Mat</v>
          </cell>
          <cell r="D38">
            <v>1</v>
          </cell>
          <cell r="E38" t="str">
            <v>EPINAY SUR SEINE</v>
          </cell>
          <cell r="G38" t="str">
            <v>1818W</v>
          </cell>
          <cell r="H38" t="str">
            <v>MARTIN GEORGES</v>
          </cell>
          <cell r="I38" t="str">
            <v>ELM</v>
          </cell>
          <cell r="J38">
            <v>1</v>
          </cell>
          <cell r="K38" t="str">
            <v>EPINAY SUR SEINE</v>
          </cell>
        </row>
        <row r="39">
          <cell r="A39" t="str">
            <v>1715J</v>
          </cell>
          <cell r="B39" t="str">
            <v>CHAPLIN CHARLIE (ZEP)</v>
          </cell>
          <cell r="C39" t="str">
            <v>Mat</v>
          </cell>
          <cell r="D39">
            <v>1</v>
          </cell>
          <cell r="E39" t="str">
            <v>LA COURNEUVE</v>
          </cell>
          <cell r="G39" t="str">
            <v>0145C</v>
          </cell>
          <cell r="H39" t="str">
            <v>FRANCE ANATOLE (ZEP)</v>
          </cell>
          <cell r="I39" t="str">
            <v>ELM</v>
          </cell>
          <cell r="J39">
            <v>1</v>
          </cell>
          <cell r="K39" t="str">
            <v>LA COURNEUVE</v>
          </cell>
        </row>
        <row r="40">
          <cell r="A40" t="str">
            <v>0497K</v>
          </cell>
          <cell r="B40" t="str">
            <v>DOUMER PAUL (ZEP)</v>
          </cell>
          <cell r="C40" t="str">
            <v>Mat</v>
          </cell>
          <cell r="D40">
            <v>1</v>
          </cell>
          <cell r="E40" t="str">
            <v>LA COURNEUVE</v>
          </cell>
          <cell r="G40" t="str">
            <v>0233Y</v>
          </cell>
          <cell r="H40" t="str">
            <v>DOUMER PAUL (ZEP)</v>
          </cell>
          <cell r="I40" t="str">
            <v>ELM</v>
          </cell>
          <cell r="J40">
            <v>1</v>
          </cell>
          <cell r="K40" t="str">
            <v>LA COURNEUVE</v>
          </cell>
        </row>
        <row r="41">
          <cell r="A41" t="str">
            <v>0406L</v>
          </cell>
          <cell r="B41" t="str">
            <v>FRANCE ANATOLE (ZEP)</v>
          </cell>
          <cell r="C41" t="str">
            <v>Mat</v>
          </cell>
          <cell r="D41">
            <v>1</v>
          </cell>
          <cell r="E41" t="str">
            <v>LA COURNEUVE</v>
          </cell>
          <cell r="G41" t="str">
            <v>0400E</v>
          </cell>
          <cell r="H41" t="str">
            <v>CHAPLIN CHARLIE (ZEP)</v>
          </cell>
          <cell r="I41" t="str">
            <v>ELM</v>
          </cell>
          <cell r="J41">
            <v>1</v>
          </cell>
          <cell r="K41" t="str">
            <v>LA COURNEUVE</v>
          </cell>
        </row>
        <row r="42">
          <cell r="A42" t="str">
            <v>0872T</v>
          </cell>
          <cell r="B42" t="str">
            <v>JOLIOT-CURIE (ZEP)</v>
          </cell>
          <cell r="C42" t="str">
            <v>Mat</v>
          </cell>
          <cell r="D42">
            <v>1</v>
          </cell>
          <cell r="E42" t="str">
            <v>LA COURNEUVE</v>
          </cell>
          <cell r="G42" t="str">
            <v>0547P</v>
          </cell>
          <cell r="H42" t="str">
            <v>WALLON HENRI (ZEP)</v>
          </cell>
          <cell r="I42" t="str">
            <v>ELM</v>
          </cell>
          <cell r="J42">
            <v>1</v>
          </cell>
          <cell r="K42" t="str">
            <v>LA COURNEUVE</v>
          </cell>
        </row>
        <row r="43">
          <cell r="A43" t="str">
            <v>0566K</v>
          </cell>
          <cell r="B43" t="str">
            <v>LANGEVIN PAUL (ZEP)</v>
          </cell>
          <cell r="C43" t="str">
            <v>Mat</v>
          </cell>
          <cell r="D43">
            <v>1</v>
          </cell>
          <cell r="E43" t="str">
            <v>LA COURNEUVE</v>
          </cell>
          <cell r="G43" t="str">
            <v>0553W</v>
          </cell>
          <cell r="H43" t="str">
            <v>LANGEVIN PAUL (ZEP)</v>
          </cell>
          <cell r="I43" t="str">
            <v>ELM</v>
          </cell>
          <cell r="J43">
            <v>1</v>
          </cell>
          <cell r="K43" t="str">
            <v>LA COURNEUVE</v>
          </cell>
        </row>
        <row r="44">
          <cell r="A44" t="str">
            <v>0522M</v>
          </cell>
          <cell r="B44" t="str">
            <v>MICHEL LOUISE</v>
          </cell>
          <cell r="C44" t="str">
            <v>Mat</v>
          </cell>
          <cell r="D44">
            <v>1</v>
          </cell>
          <cell r="E44" t="str">
            <v>LA COURNEUVE</v>
          </cell>
          <cell r="G44" t="str">
            <v>0558B</v>
          </cell>
          <cell r="H44" t="str">
            <v>MICHEL LOUISE</v>
          </cell>
          <cell r="I44" t="str">
            <v>ELM</v>
          </cell>
          <cell r="J44">
            <v>1</v>
          </cell>
          <cell r="K44" t="str">
            <v>LA COURNEUVE</v>
          </cell>
        </row>
        <row r="45">
          <cell r="A45" t="str">
            <v>0509Y</v>
          </cell>
          <cell r="B45" t="str">
            <v>POINCARE RAYMOND</v>
          </cell>
          <cell r="C45" t="str">
            <v>Mat</v>
          </cell>
          <cell r="D45">
            <v>1</v>
          </cell>
          <cell r="E45" t="str">
            <v>LA COURNEUVE</v>
          </cell>
          <cell r="G45" t="str">
            <v>0871S</v>
          </cell>
          <cell r="H45" t="str">
            <v>JOLIOT-CURIE (ZEP)</v>
          </cell>
          <cell r="I45" t="str">
            <v>ELM</v>
          </cell>
          <cell r="J45">
            <v>1</v>
          </cell>
          <cell r="K45" t="str">
            <v>LA COURNEUVE</v>
          </cell>
        </row>
        <row r="46">
          <cell r="A46" t="str">
            <v>0981L</v>
          </cell>
          <cell r="B46" t="str">
            <v>ROBESPIERRE (ZEP)</v>
          </cell>
          <cell r="C46" t="str">
            <v>Mat</v>
          </cell>
          <cell r="D46">
            <v>1</v>
          </cell>
          <cell r="E46" t="str">
            <v>LA COURNEUVE</v>
          </cell>
          <cell r="G46" t="str">
            <v>0987T</v>
          </cell>
          <cell r="H46" t="str">
            <v>ROBESPIERRE (ZEP)</v>
          </cell>
          <cell r="I46" t="str">
            <v>ELM</v>
          </cell>
          <cell r="J46">
            <v>1</v>
          </cell>
          <cell r="K46" t="str">
            <v>LA COURNEUVE</v>
          </cell>
        </row>
        <row r="47">
          <cell r="A47" t="str">
            <v>1635X</v>
          </cell>
          <cell r="B47" t="str">
            <v>ROSENBERG (ZEP)</v>
          </cell>
          <cell r="C47" t="str">
            <v>Mat</v>
          </cell>
          <cell r="D47">
            <v>1</v>
          </cell>
          <cell r="E47" t="str">
            <v>LA COURNEUVE</v>
          </cell>
          <cell r="G47" t="str">
            <v>1078S</v>
          </cell>
          <cell r="H47" t="str">
            <v>VALLES JULES (ZEP)</v>
          </cell>
          <cell r="I47" t="str">
            <v>ELM</v>
          </cell>
          <cell r="J47">
            <v>1</v>
          </cell>
          <cell r="K47" t="str">
            <v>LA COURNEUVE</v>
          </cell>
        </row>
        <row r="48">
          <cell r="A48" t="str">
            <v>1995N</v>
          </cell>
          <cell r="B48" t="str">
            <v>SAINT EXUPERY (ZEP)</v>
          </cell>
          <cell r="C48" t="str">
            <v>Mat</v>
          </cell>
          <cell r="D48">
            <v>1</v>
          </cell>
          <cell r="E48" t="str">
            <v>LA COURNEUVE</v>
          </cell>
          <cell r="G48" t="str">
            <v>1996P</v>
          </cell>
          <cell r="H48" t="str">
            <v>SAINT-EXUPERY (ZEP)</v>
          </cell>
          <cell r="I48" t="str">
            <v>ELM</v>
          </cell>
          <cell r="J48">
            <v>1</v>
          </cell>
          <cell r="K48" t="str">
            <v>LA COURNEUVE</v>
          </cell>
        </row>
        <row r="49">
          <cell r="A49" t="str">
            <v>2413T</v>
          </cell>
          <cell r="B49" t="str">
            <v>FORTES TERRES</v>
          </cell>
          <cell r="C49" t="str">
            <v>Mat</v>
          </cell>
          <cell r="D49">
            <v>1</v>
          </cell>
          <cell r="E49" t="str">
            <v>PIERREFITTE</v>
          </cell>
          <cell r="G49" t="str">
            <v>1254H</v>
          </cell>
          <cell r="H49" t="str">
            <v>JAURES JEAN</v>
          </cell>
          <cell r="I49" t="str">
            <v>ELM</v>
          </cell>
          <cell r="J49">
            <v>1</v>
          </cell>
          <cell r="K49" t="str">
            <v>LE BOURGET</v>
          </cell>
        </row>
        <row r="50">
          <cell r="A50" t="str">
            <v>0444C</v>
          </cell>
          <cell r="B50" t="str">
            <v>FRANCE ANATOLE (ZEP)</v>
          </cell>
          <cell r="C50" t="str">
            <v>Mat</v>
          </cell>
          <cell r="D50">
            <v>1</v>
          </cell>
          <cell r="E50" t="str">
            <v>PIERREFITTE</v>
          </cell>
          <cell r="G50" t="str">
            <v>1621G</v>
          </cell>
          <cell r="H50" t="str">
            <v>MERMOZ JEAN</v>
          </cell>
          <cell r="I50" t="str">
            <v>ELM</v>
          </cell>
          <cell r="J50">
            <v>1</v>
          </cell>
          <cell r="K50" t="str">
            <v>LE BOURGET</v>
          </cell>
        </row>
        <row r="51">
          <cell r="A51" t="str">
            <v>0471G</v>
          </cell>
          <cell r="B51" t="str">
            <v>JAURES JEAN (ZEP)</v>
          </cell>
          <cell r="C51" t="str">
            <v>Mat</v>
          </cell>
          <cell r="D51">
            <v>1</v>
          </cell>
          <cell r="E51" t="str">
            <v>PIERREFITTE</v>
          </cell>
          <cell r="G51" t="str">
            <v>0256Y</v>
          </cell>
          <cell r="H51" t="str">
            <v>LANGEVIN PAUL (ZEP)</v>
          </cell>
          <cell r="I51" t="str">
            <v>ELM</v>
          </cell>
          <cell r="J51">
            <v>1</v>
          </cell>
          <cell r="K51" t="str">
            <v>L'ILE SAINT DENIS</v>
          </cell>
        </row>
        <row r="52">
          <cell r="A52" t="str">
            <v>0538E</v>
          </cell>
          <cell r="B52" t="str">
            <v>JOLIOT-CURIE</v>
          </cell>
          <cell r="C52" t="str">
            <v>Mat</v>
          </cell>
          <cell r="D52">
            <v>1</v>
          </cell>
          <cell r="E52" t="str">
            <v>PIERREFITTE</v>
          </cell>
          <cell r="G52" t="str">
            <v>0277W</v>
          </cell>
          <cell r="H52" t="str">
            <v>BELLIL SAMIRA (ZEP)</v>
          </cell>
          <cell r="I52" t="str">
            <v>ELM</v>
          </cell>
          <cell r="J52">
            <v>1</v>
          </cell>
          <cell r="K52" t="str">
            <v>L'ILE SAINT DENIS</v>
          </cell>
        </row>
        <row r="53">
          <cell r="A53" t="str">
            <v>1553H</v>
          </cell>
          <cell r="B53" t="str">
            <v>LEMAITRE FREDERIC (prim)</v>
          </cell>
          <cell r="C53" t="str">
            <v>Mat</v>
          </cell>
          <cell r="D53">
            <v>1</v>
          </cell>
          <cell r="E53" t="str">
            <v>PIERREFITTE</v>
          </cell>
          <cell r="G53" t="str">
            <v>0990W</v>
          </cell>
          <cell r="H53" t="str">
            <v>LURCAT JEAN (ZEP) (prim)</v>
          </cell>
          <cell r="I53" t="str">
            <v>ELM</v>
          </cell>
          <cell r="J53">
            <v>1</v>
          </cell>
          <cell r="K53" t="str">
            <v>L'ILE SAINT DENIS</v>
          </cell>
        </row>
        <row r="54">
          <cell r="A54" t="str">
            <v>1887W</v>
          </cell>
          <cell r="B54" t="str">
            <v>PREVERT JACQUES (ZEP)</v>
          </cell>
          <cell r="C54" t="str">
            <v>Mat</v>
          </cell>
          <cell r="D54">
            <v>1</v>
          </cell>
          <cell r="E54" t="str">
            <v>PIERREFITTE</v>
          </cell>
          <cell r="G54" t="str">
            <v>0176L</v>
          </cell>
          <cell r="H54" t="str">
            <v>FRANCE ANATOLE (ZEP)</v>
          </cell>
          <cell r="I54" t="str">
            <v>ELM</v>
          </cell>
          <cell r="J54">
            <v>1</v>
          </cell>
          <cell r="K54" t="str">
            <v>PIERREFITTE</v>
          </cell>
        </row>
        <row r="55">
          <cell r="A55" t="str">
            <v>1749W</v>
          </cell>
          <cell r="B55" t="str">
            <v>ROSENBERG ETHEL</v>
          </cell>
          <cell r="C55" t="str">
            <v>Mat</v>
          </cell>
          <cell r="D55">
            <v>1</v>
          </cell>
          <cell r="E55" t="str">
            <v>PIERREFITTE</v>
          </cell>
          <cell r="G55" t="str">
            <v>0206U</v>
          </cell>
          <cell r="H55" t="str">
            <v>VARLIN 2 (ZEP)</v>
          </cell>
          <cell r="I55" t="str">
            <v>ELM</v>
          </cell>
          <cell r="J55">
            <v>1</v>
          </cell>
          <cell r="K55" t="str">
            <v>PIERREFITTE</v>
          </cell>
        </row>
        <row r="56">
          <cell r="A56" t="str">
            <v>0477N</v>
          </cell>
          <cell r="B56" t="str">
            <v>VARLIN EUGENE (ZEP)</v>
          </cell>
          <cell r="C56" t="str">
            <v>Mat</v>
          </cell>
          <cell r="D56">
            <v>1</v>
          </cell>
          <cell r="E56" t="str">
            <v>PIERREFITTE</v>
          </cell>
          <cell r="G56" t="str">
            <v>0329C</v>
          </cell>
          <cell r="H56" t="str">
            <v>VARLIN 1 (ZEP)</v>
          </cell>
          <cell r="I56" t="str">
            <v>ELM</v>
          </cell>
          <cell r="J56">
            <v>1</v>
          </cell>
          <cell r="K56" t="str">
            <v>PIERREFITTE</v>
          </cell>
        </row>
        <row r="57">
          <cell r="A57" t="str">
            <v>1517U</v>
          </cell>
          <cell r="B57" t="str">
            <v>WALLON HENRI (ZEP)</v>
          </cell>
          <cell r="C57" t="str">
            <v>Mat</v>
          </cell>
          <cell r="D57">
            <v>1</v>
          </cell>
          <cell r="E57" t="str">
            <v>PIERREFITTE</v>
          </cell>
          <cell r="G57" t="str">
            <v>0588J</v>
          </cell>
          <cell r="H57" t="str">
            <v>JOLIOT-CURIE 1</v>
          </cell>
          <cell r="I57" t="str">
            <v>ELM</v>
          </cell>
          <cell r="J57">
            <v>1</v>
          </cell>
          <cell r="K57" t="str">
            <v>PIERREFITTE</v>
          </cell>
        </row>
        <row r="58">
          <cell r="A58" t="str">
            <v>1423S</v>
          </cell>
          <cell r="B58" t="str">
            <v>FRANK ANNE (ZEP)</v>
          </cell>
          <cell r="C58" t="str">
            <v>Mat</v>
          </cell>
          <cell r="D58">
            <v>1</v>
          </cell>
          <cell r="E58" t="str">
            <v>VILLETANEUSE</v>
          </cell>
          <cell r="G58" t="str">
            <v>1301J</v>
          </cell>
          <cell r="H58" t="str">
            <v>JAURES JEAN (ZEP)</v>
          </cell>
          <cell r="I58" t="str">
            <v>ELM</v>
          </cell>
          <cell r="J58">
            <v>1</v>
          </cell>
          <cell r="K58" t="str">
            <v>PIERREFITTE</v>
          </cell>
        </row>
        <row r="59">
          <cell r="A59" t="str">
            <v>1525C</v>
          </cell>
          <cell r="B59" t="str">
            <v>QUATREMAIRE JACQUELINE (ZEP)</v>
          </cell>
          <cell r="C59" t="str">
            <v>Mat</v>
          </cell>
          <cell r="D59">
            <v>1</v>
          </cell>
          <cell r="E59" t="str">
            <v>VILLETANEUSE</v>
          </cell>
          <cell r="G59" t="str">
            <v>1553H</v>
          </cell>
          <cell r="H59" t="str">
            <v>LEMAITRE FREDERIC (prim</v>
          </cell>
          <cell r="I59" t="str">
            <v>ELM</v>
          </cell>
          <cell r="J59">
            <v>1</v>
          </cell>
          <cell r="K59" t="str">
            <v>PIERREFITTE</v>
          </cell>
        </row>
        <row r="60">
          <cell r="A60" t="str">
            <v>1994M</v>
          </cell>
          <cell r="B60" t="str">
            <v>VERNE JULES (ZEP) (prim)</v>
          </cell>
          <cell r="C60" t="str">
            <v>Mat</v>
          </cell>
          <cell r="D60">
            <v>1</v>
          </cell>
          <cell r="E60" t="str">
            <v>VILLETANEUSE</v>
          </cell>
          <cell r="G60" t="str">
            <v>1821Z</v>
          </cell>
          <cell r="H60" t="str">
            <v>JOLIOT-CURIE 2</v>
          </cell>
          <cell r="I60" t="str">
            <v>ELM</v>
          </cell>
          <cell r="J60">
            <v>1</v>
          </cell>
          <cell r="K60" t="str">
            <v>PIERREFITTE</v>
          </cell>
        </row>
        <row r="61">
          <cell r="A61" t="str">
            <v>0466B</v>
          </cell>
          <cell r="B61" t="str">
            <v>WALLON HENRI (ZEP)</v>
          </cell>
          <cell r="C61" t="str">
            <v>Mat</v>
          </cell>
          <cell r="D61">
            <v>1</v>
          </cell>
          <cell r="E61" t="str">
            <v>VILLETANEUSE</v>
          </cell>
          <cell r="G61" t="str">
            <v>2444B</v>
          </cell>
          <cell r="H61" t="str">
            <v>BOIVIN ROSELYNE (ZEP)</v>
          </cell>
          <cell r="I61" t="str">
            <v>ELM</v>
          </cell>
          <cell r="J61">
            <v>1</v>
          </cell>
          <cell r="K61" t="str">
            <v>PIERREFITTE</v>
          </cell>
        </row>
        <row r="62">
          <cell r="A62" t="str">
            <v>2244J</v>
          </cell>
          <cell r="B62" t="str">
            <v>BRISE ECHALAS (ZEP)</v>
          </cell>
          <cell r="C62" t="str">
            <v>Mat</v>
          </cell>
          <cell r="D62">
            <v>1</v>
          </cell>
          <cell r="E62" t="str">
            <v>SAINT DENIS 1</v>
          </cell>
          <cell r="G62" t="str">
            <v>0150H</v>
          </cell>
          <cell r="H62" t="str">
            <v>HUGO VICTOR</v>
          </cell>
          <cell r="I62" t="str">
            <v>ELM</v>
          </cell>
          <cell r="J62">
            <v>1</v>
          </cell>
          <cell r="K62" t="str">
            <v>SAINT DENIS 1</v>
          </cell>
        </row>
        <row r="63">
          <cell r="A63" t="str">
            <v>0432P</v>
          </cell>
          <cell r="B63" t="str">
            <v>CORBILLON (ZEP)</v>
          </cell>
          <cell r="C63" t="str">
            <v>Mat</v>
          </cell>
          <cell r="D63">
            <v>1</v>
          </cell>
          <cell r="E63" t="str">
            <v>SAINT DENIS 1</v>
          </cell>
          <cell r="G63" t="str">
            <v>0166A</v>
          </cell>
          <cell r="H63" t="str">
            <v>SEMARD PIERRE (ZEP)</v>
          </cell>
          <cell r="I63" t="str">
            <v>ELM</v>
          </cell>
          <cell r="J63">
            <v>1</v>
          </cell>
          <cell r="K63" t="str">
            <v>SAINT DENIS 1</v>
          </cell>
        </row>
        <row r="64">
          <cell r="A64" t="str">
            <v>1748V</v>
          </cell>
          <cell r="B64" t="str">
            <v>DELAUNAY-BELLEVILLE</v>
          </cell>
          <cell r="C64" t="str">
            <v>Mat</v>
          </cell>
          <cell r="D64">
            <v>1</v>
          </cell>
          <cell r="E64" t="str">
            <v>SAINT DENIS 1</v>
          </cell>
          <cell r="G64" t="str">
            <v>0184V</v>
          </cell>
          <cell r="H64" t="str">
            <v>VILAR JEAN</v>
          </cell>
          <cell r="I64" t="str">
            <v>ELM</v>
          </cell>
          <cell r="J64">
            <v>1</v>
          </cell>
          <cell r="K64" t="str">
            <v>SAINT DENIS 1</v>
          </cell>
        </row>
        <row r="65">
          <cell r="A65" t="str">
            <v>0525R</v>
          </cell>
          <cell r="B65" t="str">
            <v>ESTREE (ZEP)</v>
          </cell>
          <cell r="C65" t="str">
            <v>Mat</v>
          </cell>
          <cell r="D65">
            <v>1</v>
          </cell>
          <cell r="E65" t="str">
            <v>SAINT DENIS 1</v>
          </cell>
          <cell r="G65" t="str">
            <v>0205T</v>
          </cell>
          <cell r="H65" t="str">
            <v>SEMAT ROGER (ZEP)</v>
          </cell>
          <cell r="I65" t="str">
            <v>ELM</v>
          </cell>
          <cell r="J65">
            <v>1</v>
          </cell>
          <cell r="K65" t="str">
            <v>SAINT DENIS 1</v>
          </cell>
        </row>
        <row r="66">
          <cell r="A66" t="str">
            <v>0485X</v>
          </cell>
          <cell r="B66" t="str">
            <v>GUELDRES (ZEP)</v>
          </cell>
          <cell r="C66" t="str">
            <v>Mat</v>
          </cell>
          <cell r="D66">
            <v>1</v>
          </cell>
          <cell r="E66" t="str">
            <v>SAINT DENIS 1</v>
          </cell>
          <cell r="G66" t="str">
            <v>0208W</v>
          </cell>
          <cell r="H66" t="str">
            <v>GUESDE JULES (ZEP)</v>
          </cell>
          <cell r="I66" t="str">
            <v>ELM</v>
          </cell>
          <cell r="J66">
            <v>1</v>
          </cell>
          <cell r="K66" t="str">
            <v>SAINT DENIS 1</v>
          </cell>
        </row>
        <row r="67">
          <cell r="A67" t="str">
            <v>0587H</v>
          </cell>
          <cell r="B67" t="str">
            <v>HERMITAGE</v>
          </cell>
          <cell r="C67" t="str">
            <v>Mat</v>
          </cell>
          <cell r="D67">
            <v>1</v>
          </cell>
          <cell r="E67" t="str">
            <v>SAINT DENIS 1</v>
          </cell>
          <cell r="G67" t="str">
            <v>0273S</v>
          </cell>
          <cell r="H67" t="str">
            <v>BALZAC HONORE</v>
          </cell>
          <cell r="I67" t="str">
            <v>ELM</v>
          </cell>
          <cell r="J67">
            <v>1</v>
          </cell>
          <cell r="K67" t="str">
            <v>SAINT DENIS 1</v>
          </cell>
        </row>
        <row r="68">
          <cell r="A68" t="str">
            <v>0476M</v>
          </cell>
          <cell r="B68" t="str">
            <v>JONCHEROLLES (ZEP)</v>
          </cell>
          <cell r="C68" t="str">
            <v>Mat</v>
          </cell>
          <cell r="D68">
            <v>1</v>
          </cell>
          <cell r="E68" t="str">
            <v>SAINT DENIS 1</v>
          </cell>
          <cell r="G68" t="str">
            <v>0306C</v>
          </cell>
          <cell r="H68" t="str">
            <v>SORANO DANIEL</v>
          </cell>
          <cell r="I68" t="str">
            <v>ELM</v>
          </cell>
          <cell r="J68">
            <v>1</v>
          </cell>
          <cell r="K68" t="str">
            <v>SAINT DENIS 1</v>
          </cell>
        </row>
        <row r="69">
          <cell r="A69" t="str">
            <v>0506V</v>
          </cell>
          <cell r="B69" t="str">
            <v>LENDIT (ZEP)</v>
          </cell>
          <cell r="C69" t="str">
            <v>Mat</v>
          </cell>
          <cell r="D69">
            <v>1</v>
          </cell>
          <cell r="E69" t="str">
            <v>SAINT DENIS 1</v>
          </cell>
          <cell r="G69" t="str">
            <v>0331E</v>
          </cell>
          <cell r="H69" t="str">
            <v>VALLES JULES (ZEP)</v>
          </cell>
          <cell r="I69" t="str">
            <v>ELM</v>
          </cell>
          <cell r="J69">
            <v>1</v>
          </cell>
          <cell r="K69" t="str">
            <v>SAINT DENIS 1</v>
          </cell>
        </row>
        <row r="70">
          <cell r="A70" t="str">
            <v>2390T</v>
          </cell>
          <cell r="B70" t="str">
            <v>LES DRAPIERS</v>
          </cell>
          <cell r="C70" t="str">
            <v>Mat</v>
          </cell>
          <cell r="D70">
            <v>1</v>
          </cell>
          <cell r="E70" t="str">
            <v>SAINT DENIS 1</v>
          </cell>
          <cell r="G70" t="str">
            <v>1308S</v>
          </cell>
          <cell r="H70" t="str">
            <v>FRANCE ANATOLE (ZEP)</v>
          </cell>
          <cell r="I70" t="str">
            <v>ELM</v>
          </cell>
          <cell r="J70">
            <v>1</v>
          </cell>
          <cell r="K70" t="str">
            <v>SAINT DENIS 1</v>
          </cell>
        </row>
        <row r="71">
          <cell r="A71" t="str">
            <v>0505U</v>
          </cell>
          <cell r="B71" t="str">
            <v>MONTJOIE (ZEP)</v>
          </cell>
          <cell r="C71" t="str">
            <v>Mat</v>
          </cell>
          <cell r="D71">
            <v>1</v>
          </cell>
          <cell r="E71" t="str">
            <v>SAINT DENIS 1</v>
          </cell>
          <cell r="G71" t="str">
            <v>1309T</v>
          </cell>
          <cell r="H71" t="str">
            <v>SEMBAT MARCEL (ZEP)</v>
          </cell>
          <cell r="I71" t="str">
            <v>ELM</v>
          </cell>
          <cell r="J71">
            <v>1</v>
          </cell>
          <cell r="K71" t="str">
            <v>SAINT DENIS 1</v>
          </cell>
        </row>
        <row r="72">
          <cell r="A72" t="str">
            <v>2070V</v>
          </cell>
          <cell r="B72" t="str">
            <v>MOULIN DOS D ANE</v>
          </cell>
          <cell r="C72" t="str">
            <v>Mat</v>
          </cell>
          <cell r="D72">
            <v>1</v>
          </cell>
          <cell r="E72" t="str">
            <v>SAINT DENIS 1</v>
          </cell>
          <cell r="G72" t="str">
            <v>1476Z</v>
          </cell>
          <cell r="H72" t="str">
            <v>ROBESPIERRE (ZEP)</v>
          </cell>
          <cell r="I72" t="str">
            <v>ELM</v>
          </cell>
          <cell r="J72">
            <v>1</v>
          </cell>
          <cell r="K72" t="str">
            <v>SAINT DENIS 1</v>
          </cell>
        </row>
        <row r="73">
          <cell r="A73" t="str">
            <v>0403H</v>
          </cell>
          <cell r="B73" t="str">
            <v>PLEYEL (ZEP)</v>
          </cell>
          <cell r="C73" t="str">
            <v>Mat</v>
          </cell>
          <cell r="D73">
            <v>1</v>
          </cell>
          <cell r="E73" t="str">
            <v>SAINT DENIS 1</v>
          </cell>
          <cell r="G73" t="str">
            <v>1478B</v>
          </cell>
          <cell r="H73" t="str">
            <v>SAINT-JUST (ZEP)</v>
          </cell>
          <cell r="I73" t="str">
            <v>ELM</v>
          </cell>
          <cell r="J73">
            <v>1</v>
          </cell>
          <cell r="K73" t="str">
            <v>SAINT DENIS 1</v>
          </cell>
        </row>
        <row r="74">
          <cell r="A74" t="str">
            <v>0451K</v>
          </cell>
          <cell r="B74" t="str">
            <v>PUY-PENSOT (ZEP)</v>
          </cell>
          <cell r="C74" t="str">
            <v>Mat</v>
          </cell>
          <cell r="D74">
            <v>1</v>
          </cell>
          <cell r="E74" t="str">
            <v>SAINT DENIS 1</v>
          </cell>
          <cell r="G74" t="str">
            <v>2409N</v>
          </cell>
          <cell r="H74" t="str">
            <v>GUTENBERG</v>
          </cell>
          <cell r="I74" t="str">
            <v>ELM</v>
          </cell>
          <cell r="J74">
            <v>1</v>
          </cell>
          <cell r="K74" t="str">
            <v>SAINT DENIS 1</v>
          </cell>
        </row>
        <row r="75">
          <cell r="A75" t="str">
            <v>2470E</v>
          </cell>
          <cell r="B75" t="str">
            <v>LA LISON</v>
          </cell>
          <cell r="C75" t="str">
            <v>Mat</v>
          </cell>
          <cell r="E75" t="str">
            <v>SAINT DENIS 1</v>
          </cell>
          <cell r="G75" t="str">
            <v>2471F</v>
          </cell>
          <cell r="H75" t="str">
            <v>CESAIRE AIME (Rue du Bailly)</v>
          </cell>
          <cell r="I75" t="str">
            <v>ELM</v>
          </cell>
          <cell r="J75">
            <v>1</v>
          </cell>
          <cell r="K75" t="str">
            <v>SAINT DENIS 1</v>
          </cell>
        </row>
        <row r="76">
          <cell r="A76" t="str">
            <v>0419A</v>
          </cell>
          <cell r="B76" t="str">
            <v>LA SOURCE</v>
          </cell>
          <cell r="C76" t="str">
            <v>Mat</v>
          </cell>
          <cell r="D76">
            <v>1</v>
          </cell>
          <cell r="E76" t="str">
            <v>SAINT DENIS 1</v>
          </cell>
          <cell r="G76" t="str">
            <v>0165Z</v>
          </cell>
          <cell r="H76" t="str">
            <v>JOLIOT-CURIE (ZEP)</v>
          </cell>
          <cell r="I76" t="str">
            <v>ELM</v>
          </cell>
          <cell r="J76">
            <v>1</v>
          </cell>
          <cell r="K76" t="str">
            <v>SAINT DENIS 2</v>
          </cell>
        </row>
        <row r="77">
          <cell r="A77" t="str">
            <v>0436U</v>
          </cell>
          <cell r="B77" t="str">
            <v>STADE (ZEP)</v>
          </cell>
          <cell r="C77" t="str">
            <v>Mat</v>
          </cell>
          <cell r="D77">
            <v>1</v>
          </cell>
          <cell r="E77" t="str">
            <v>SAINT DENIS 1</v>
          </cell>
          <cell r="G77" t="str">
            <v>0168C</v>
          </cell>
          <cell r="H77" t="str">
            <v>MICHEL LOUISE (ZEP)</v>
          </cell>
          <cell r="I77" t="str">
            <v>ELM</v>
          </cell>
          <cell r="J77">
            <v>1</v>
          </cell>
          <cell r="K77" t="str">
            <v>SAINT DENIS 2</v>
          </cell>
        </row>
        <row r="78">
          <cell r="A78" t="str">
            <v>1306P</v>
          </cell>
          <cell r="B78" t="str">
            <v>BAS PRES</v>
          </cell>
          <cell r="C78" t="str">
            <v>Mat</v>
          </cell>
          <cell r="D78">
            <v>1</v>
          </cell>
          <cell r="E78" t="str">
            <v>SAINT DENIS 2</v>
          </cell>
          <cell r="G78" t="str">
            <v>0210Y</v>
          </cell>
          <cell r="H78" t="str">
            <v>DIEZ ANDRE (ZEP)</v>
          </cell>
          <cell r="I78" t="str">
            <v>ELM</v>
          </cell>
          <cell r="J78">
            <v>1</v>
          </cell>
          <cell r="K78" t="str">
            <v>SAINT DENIS 2</v>
          </cell>
        </row>
        <row r="79">
          <cell r="A79" t="str">
            <v>0438W</v>
          </cell>
          <cell r="B79" t="str">
            <v>BEL-AIR (ZEP)</v>
          </cell>
          <cell r="C79" t="str">
            <v>Mat</v>
          </cell>
          <cell r="D79">
            <v>1</v>
          </cell>
          <cell r="E79" t="str">
            <v>SAINT DENIS 2</v>
          </cell>
          <cell r="G79" t="str">
            <v>0223M</v>
          </cell>
          <cell r="H79" t="str">
            <v>BLERIOT LOUIS (ZEP)</v>
          </cell>
          <cell r="I79" t="str">
            <v>ELM</v>
          </cell>
          <cell r="J79">
            <v>1</v>
          </cell>
          <cell r="K79" t="str">
            <v>SAINT DENIS 2</v>
          </cell>
        </row>
        <row r="80">
          <cell r="A80" t="str">
            <v>2448F</v>
          </cell>
          <cell r="B80" t="str">
            <v>BESSON COLETTE (ZEP)</v>
          </cell>
          <cell r="C80" t="str">
            <v>Mat</v>
          </cell>
          <cell r="D80">
            <v>1</v>
          </cell>
          <cell r="E80" t="str">
            <v>SAINT DENIS 2</v>
          </cell>
          <cell r="G80" t="str">
            <v>0333G</v>
          </cell>
          <cell r="H80" t="str">
            <v>MADIGOU ROLLAND (ZEP)</v>
          </cell>
          <cell r="I80" t="str">
            <v>ELM</v>
          </cell>
          <cell r="J80">
            <v>1</v>
          </cell>
          <cell r="K80" t="str">
            <v>SAINT DENIS 2</v>
          </cell>
        </row>
        <row r="81">
          <cell r="A81" t="str">
            <v>0521L</v>
          </cell>
          <cell r="B81" t="str">
            <v>FLOREAL (ZEP)</v>
          </cell>
          <cell r="C81" t="str">
            <v>Mat</v>
          </cell>
          <cell r="D81">
            <v>1</v>
          </cell>
          <cell r="E81" t="str">
            <v>SAINT DENIS 2</v>
          </cell>
          <cell r="G81" t="str">
            <v>0342S</v>
          </cell>
          <cell r="H81" t="str">
            <v>SAINT-EXUPERY (ZEP)</v>
          </cell>
          <cell r="I81" t="str">
            <v>ELM</v>
          </cell>
          <cell r="J81">
            <v>1</v>
          </cell>
          <cell r="K81" t="str">
            <v>SAINT DENIS 2</v>
          </cell>
        </row>
        <row r="82">
          <cell r="A82" t="str">
            <v>1449V</v>
          </cell>
          <cell r="B82" t="str">
            <v>FRANCS MOISINS (ZEP)</v>
          </cell>
          <cell r="C82" t="str">
            <v>Mat</v>
          </cell>
          <cell r="D82">
            <v>1</v>
          </cell>
          <cell r="E82" t="str">
            <v>SAINT DENIS 2</v>
          </cell>
          <cell r="G82" t="str">
            <v>0393X</v>
          </cell>
          <cell r="H82" t="str">
            <v>LANGEVIN PAUL</v>
          </cell>
          <cell r="I82" t="str">
            <v>ELM</v>
          </cell>
          <cell r="J82">
            <v>1</v>
          </cell>
          <cell r="K82" t="str">
            <v>SAINT DENIS 2</v>
          </cell>
        </row>
        <row r="83">
          <cell r="A83" t="str">
            <v>1056T</v>
          </cell>
          <cell r="B83" t="str">
            <v>HAUTES-NOELLES (ZEP)</v>
          </cell>
          <cell r="C83" t="str">
            <v>Mat</v>
          </cell>
          <cell r="D83">
            <v>1</v>
          </cell>
          <cell r="E83" t="str">
            <v>SAINT DENIS 2</v>
          </cell>
          <cell r="G83" t="str">
            <v>0550T</v>
          </cell>
          <cell r="H83" t="str">
            <v>PASTEUR LOUIS (ZEP)</v>
          </cell>
          <cell r="I83" t="str">
            <v>ELM</v>
          </cell>
          <cell r="J83">
            <v>1</v>
          </cell>
          <cell r="K83" t="str">
            <v>SAINT DENIS 2</v>
          </cell>
        </row>
        <row r="84">
          <cell r="A84" t="str">
            <v>0490C</v>
          </cell>
          <cell r="B84" t="str">
            <v>MARVILLE (ZEP)</v>
          </cell>
          <cell r="C84" t="str">
            <v>Mat</v>
          </cell>
          <cell r="D84">
            <v>1</v>
          </cell>
          <cell r="E84" t="str">
            <v>SAINT DENIS 2</v>
          </cell>
          <cell r="G84" t="str">
            <v>0557A</v>
          </cell>
          <cell r="H84" t="str">
            <v>CALMETTE ALBERT (ZEP)</v>
          </cell>
          <cell r="I84" t="str">
            <v>ELM</v>
          </cell>
          <cell r="J84">
            <v>1</v>
          </cell>
          <cell r="K84" t="str">
            <v>SAINT DENIS 2</v>
          </cell>
        </row>
        <row r="85">
          <cell r="A85" t="str">
            <v>0434S</v>
          </cell>
          <cell r="B85" t="str">
            <v>MOULIN BASSET (ZEP)</v>
          </cell>
          <cell r="C85" t="str">
            <v>Mat</v>
          </cell>
          <cell r="D85">
            <v>1</v>
          </cell>
          <cell r="E85" t="str">
            <v>SAINT DENIS 2</v>
          </cell>
          <cell r="G85" t="str">
            <v>1074M</v>
          </cell>
          <cell r="H85" t="str">
            <v>COSMONAUTES (ZEP)</v>
          </cell>
          <cell r="I85" t="str">
            <v>ELM</v>
          </cell>
          <cell r="J85">
            <v>1</v>
          </cell>
          <cell r="K85" t="str">
            <v>SAINT DENIS 2</v>
          </cell>
        </row>
        <row r="86">
          <cell r="A86" t="str">
            <v>1559P</v>
          </cell>
          <cell r="B86" t="str">
            <v>RU DE MONTFORT (ZEP)</v>
          </cell>
          <cell r="C86" t="str">
            <v>Mat</v>
          </cell>
          <cell r="D86">
            <v>1</v>
          </cell>
          <cell r="E86" t="str">
            <v>SAINT DENIS 2</v>
          </cell>
          <cell r="G86" t="str">
            <v>1468R</v>
          </cell>
          <cell r="H86" t="str">
            <v>RODIN AUGUSTE (ZEP)</v>
          </cell>
          <cell r="I86" t="str">
            <v>ELM</v>
          </cell>
          <cell r="J86">
            <v>1</v>
          </cell>
          <cell r="K86" t="str">
            <v>SAINT DENIS 2</v>
          </cell>
        </row>
        <row r="87">
          <cell r="A87" t="str">
            <v>0480S</v>
          </cell>
          <cell r="B87" t="str">
            <v>SAINT-LEGER (ZEP)</v>
          </cell>
          <cell r="C87" t="str">
            <v>Mat</v>
          </cell>
          <cell r="D87">
            <v>1</v>
          </cell>
          <cell r="E87" t="str">
            <v>SAINT DENIS 2</v>
          </cell>
          <cell r="G87" t="str">
            <v>1520X</v>
          </cell>
          <cell r="H87" t="str">
            <v>RENOIR AUGUSTE (ZEP)</v>
          </cell>
          <cell r="I87" t="str">
            <v>ELM</v>
          </cell>
          <cell r="J87">
            <v>1</v>
          </cell>
          <cell r="K87" t="str">
            <v>SAINT DENIS 2</v>
          </cell>
        </row>
        <row r="88">
          <cell r="A88" t="str">
            <v>1521Y</v>
          </cell>
          <cell r="B88" t="str">
            <v>SAUSSAIE (ZEP)</v>
          </cell>
          <cell r="C88" t="str">
            <v>Mat</v>
          </cell>
          <cell r="D88">
            <v>1</v>
          </cell>
          <cell r="E88" t="str">
            <v>SAINT DENIS 2</v>
          </cell>
          <cell r="G88" t="str">
            <v>1591Z</v>
          </cell>
          <cell r="H88" t="str">
            <v>DESCARTES RENE (ZEP)</v>
          </cell>
          <cell r="I88" t="str">
            <v>ELM</v>
          </cell>
          <cell r="J88">
            <v>1</v>
          </cell>
          <cell r="K88" t="str">
            <v>SAINT DENIS 2</v>
          </cell>
        </row>
        <row r="89">
          <cell r="A89" t="str">
            <v>0889L</v>
          </cell>
          <cell r="B89" t="str">
            <v>VIEILLE MER (ZEP)</v>
          </cell>
          <cell r="C89" t="str">
            <v>Mat</v>
          </cell>
          <cell r="D89">
            <v>1</v>
          </cell>
          <cell r="E89" t="str">
            <v>SAINT DENIS 2</v>
          </cell>
          <cell r="G89" t="str">
            <v>2472G</v>
          </cell>
          <cell r="H89" t="str">
            <v>CARSON RACHEL (ZEP)</v>
          </cell>
          <cell r="I89" t="str">
            <v>ELM</v>
          </cell>
          <cell r="J89">
            <v>1</v>
          </cell>
          <cell r="K89" t="str">
            <v>SAINT DENIS 2</v>
          </cell>
        </row>
        <row r="90">
          <cell r="A90" t="str">
            <v>2016L</v>
          </cell>
          <cell r="B90" t="str">
            <v>WALLON HENRI</v>
          </cell>
          <cell r="C90" t="str">
            <v>Mat</v>
          </cell>
          <cell r="D90">
            <v>1</v>
          </cell>
          <cell r="E90" t="str">
            <v>SAINT DENIS 2</v>
          </cell>
          <cell r="G90" t="str">
            <v>0183U</v>
          </cell>
          <cell r="H90" t="str">
            <v>ZOLA EMILE (ZEP)</v>
          </cell>
          <cell r="I90" t="str">
            <v>ELM</v>
          </cell>
          <cell r="J90">
            <v>1</v>
          </cell>
          <cell r="K90" t="str">
            <v>SAINT OUEN</v>
          </cell>
        </row>
        <row r="91">
          <cell r="A91" t="str">
            <v>0520K</v>
          </cell>
          <cell r="B91" t="str">
            <v>BELLIL SAMIRA (ZEP) (CENTRE)</v>
          </cell>
          <cell r="C91" t="str">
            <v>Mat</v>
          </cell>
          <cell r="D91">
            <v>1</v>
          </cell>
          <cell r="E91" t="str">
            <v>L ILE ST DENIS</v>
          </cell>
          <cell r="G91" t="str">
            <v>0241G</v>
          </cell>
          <cell r="H91" t="str">
            <v>JOLIOT-CURIE F. 1 (ZEP)</v>
          </cell>
          <cell r="I91" t="str">
            <v>ELM</v>
          </cell>
          <cell r="J91">
            <v>1</v>
          </cell>
          <cell r="K91" t="str">
            <v>SAINT OUEN</v>
          </cell>
        </row>
        <row r="92">
          <cell r="A92" t="str">
            <v>1055S</v>
          </cell>
          <cell r="B92" t="str">
            <v>LANGEVIN PAUL (ZEP)</v>
          </cell>
          <cell r="C92" t="str">
            <v>Mat</v>
          </cell>
          <cell r="D92">
            <v>1</v>
          </cell>
          <cell r="E92" t="str">
            <v>L ILE ST DENIS</v>
          </cell>
          <cell r="G92" t="str">
            <v>0284D</v>
          </cell>
          <cell r="H92" t="str">
            <v>FRANCE ANATOLE (ZEP)</v>
          </cell>
          <cell r="I92" t="str">
            <v>ELM</v>
          </cell>
          <cell r="J92">
            <v>1</v>
          </cell>
          <cell r="K92" t="str">
            <v>SAINT OUEN</v>
          </cell>
        </row>
        <row r="93">
          <cell r="A93" t="str">
            <v>0990W</v>
          </cell>
          <cell r="B93" t="str">
            <v>LURCAT JEAN (ZEP) (prim)</v>
          </cell>
          <cell r="C93" t="str">
            <v>Mat</v>
          </cell>
          <cell r="D93">
            <v>1</v>
          </cell>
          <cell r="E93" t="str">
            <v>L ILE ST DENIS</v>
          </cell>
          <cell r="G93" t="str">
            <v>0297T</v>
          </cell>
          <cell r="H93" t="str">
            <v>MICHELET (ZEP)</v>
          </cell>
          <cell r="I93" t="str">
            <v>ELM</v>
          </cell>
          <cell r="J93">
            <v>1</v>
          </cell>
          <cell r="K93" t="str">
            <v>SAINT OUEN</v>
          </cell>
        </row>
        <row r="94">
          <cell r="A94" t="str">
            <v>0488A</v>
          </cell>
          <cell r="B94" t="str">
            <v>BACHELET</v>
          </cell>
          <cell r="C94" t="str">
            <v>Mat</v>
          </cell>
          <cell r="D94">
            <v>1</v>
          </cell>
          <cell r="E94" t="str">
            <v>SAINT OUEN</v>
          </cell>
          <cell r="G94" t="str">
            <v>0354E</v>
          </cell>
          <cell r="H94" t="str">
            <v>JOLIOT-CURIE I. 2 (ZEP)</v>
          </cell>
          <cell r="I94" t="str">
            <v>ELM</v>
          </cell>
          <cell r="J94">
            <v>1</v>
          </cell>
          <cell r="K94" t="str">
            <v>SAINT OUEN</v>
          </cell>
        </row>
        <row r="95">
          <cell r="A95" t="str">
            <v>1566X</v>
          </cell>
          <cell r="B95" t="str">
            <v>FRANCE ANATOLE (ZEP)</v>
          </cell>
          <cell r="C95" t="str">
            <v>Mat</v>
          </cell>
          <cell r="D95">
            <v>1</v>
          </cell>
          <cell r="E95" t="str">
            <v>SAINT OUEN</v>
          </cell>
          <cell r="G95" t="str">
            <v>1083X</v>
          </cell>
          <cell r="H95" t="str">
            <v>LANGEVIN PAUL (ZEP)</v>
          </cell>
          <cell r="I95" t="str">
            <v>ELM</v>
          </cell>
          <cell r="J95">
            <v>1</v>
          </cell>
          <cell r="K95" t="str">
            <v>SAINT OUEN</v>
          </cell>
        </row>
        <row r="96">
          <cell r="A96" t="str">
            <v>0409P</v>
          </cell>
          <cell r="B96" t="str">
            <v>HUGO VICTOR (ZEP)</v>
          </cell>
          <cell r="C96" t="str">
            <v>Mat</v>
          </cell>
          <cell r="D96">
            <v>1</v>
          </cell>
          <cell r="E96" t="str">
            <v>SAINT OUEN</v>
          </cell>
          <cell r="G96" t="str">
            <v>1084Y</v>
          </cell>
          <cell r="H96" t="str">
            <v>BACHELET</v>
          </cell>
          <cell r="I96" t="str">
            <v>ELM</v>
          </cell>
          <cell r="J96">
            <v>1</v>
          </cell>
          <cell r="K96" t="str">
            <v>SAINT OUEN</v>
          </cell>
        </row>
        <row r="97">
          <cell r="A97" t="str">
            <v>0470F</v>
          </cell>
          <cell r="B97" t="str">
            <v>JAURES JEAN</v>
          </cell>
          <cell r="C97" t="str">
            <v>Mat</v>
          </cell>
          <cell r="D97">
            <v>1</v>
          </cell>
          <cell r="E97" t="str">
            <v>SAINT OUEN</v>
          </cell>
          <cell r="G97" t="str">
            <v>1522Z</v>
          </cell>
          <cell r="H97" t="str">
            <v>HUGO VICTOR (ZEP)</v>
          </cell>
          <cell r="I97" t="str">
            <v>ELM</v>
          </cell>
          <cell r="J97">
            <v>1</v>
          </cell>
          <cell r="K97" t="str">
            <v>SAINT OUEN</v>
          </cell>
        </row>
        <row r="98">
          <cell r="A98" t="str">
            <v>0487Z</v>
          </cell>
          <cell r="B98" t="str">
            <v>JOLIOT-CURIE (ZEP)</v>
          </cell>
          <cell r="C98" t="str">
            <v>Mat</v>
          </cell>
          <cell r="D98">
            <v>1</v>
          </cell>
          <cell r="E98" t="str">
            <v>SAINT OUEN</v>
          </cell>
          <cell r="G98" t="str">
            <v>2051Z</v>
          </cell>
          <cell r="H98" t="str">
            <v>VALLES JULES (prim)</v>
          </cell>
          <cell r="I98" t="str">
            <v>ELM</v>
          </cell>
          <cell r="J98">
            <v>1</v>
          </cell>
          <cell r="K98" t="str">
            <v>SAINT OUEN</v>
          </cell>
        </row>
        <row r="99">
          <cell r="A99" t="str">
            <v>1311V</v>
          </cell>
          <cell r="B99" t="str">
            <v>LANGEVIN PAUL (ZEP)</v>
          </cell>
          <cell r="C99" t="str">
            <v>Mat</v>
          </cell>
          <cell r="D99">
            <v>1</v>
          </cell>
          <cell r="E99" t="str">
            <v>SAINT OUEN</v>
          </cell>
          <cell r="G99" t="str">
            <v>2456P</v>
          </cell>
          <cell r="H99" t="str">
            <v>MANDELA NELSON (ZEP) (prim)</v>
          </cell>
          <cell r="I99" t="str">
            <v>ELM</v>
          </cell>
          <cell r="J99">
            <v>1</v>
          </cell>
          <cell r="K99" t="str">
            <v>SAINT OUEN</v>
          </cell>
        </row>
        <row r="100">
          <cell r="A100" t="str">
            <v>2456P</v>
          </cell>
          <cell r="B100" t="str">
            <v>MANDELA NELSON (ZEP) (prim)</v>
          </cell>
          <cell r="C100" t="str">
            <v>Mat</v>
          </cell>
          <cell r="D100">
            <v>1</v>
          </cell>
          <cell r="E100" t="str">
            <v>SAINT OUEN</v>
          </cell>
          <cell r="G100" t="str">
            <v>0158S</v>
          </cell>
          <cell r="H100" t="str">
            <v>ROSTAND JEAN (ZEP)</v>
          </cell>
          <cell r="I100" t="str">
            <v>ELM</v>
          </cell>
          <cell r="J100">
            <v>1</v>
          </cell>
          <cell r="K100" t="str">
            <v>STAINS</v>
          </cell>
        </row>
        <row r="101">
          <cell r="A101" t="str">
            <v>0475L</v>
          </cell>
          <cell r="B101" t="str">
            <v>MICHELET (ZEP)</v>
          </cell>
          <cell r="C101" t="str">
            <v>Mat</v>
          </cell>
          <cell r="D101">
            <v>1</v>
          </cell>
          <cell r="E101" t="str">
            <v>SAINT OUEN</v>
          </cell>
          <cell r="G101" t="str">
            <v>0177M</v>
          </cell>
          <cell r="H101" t="str">
            <v>GLOBE (ZEP)</v>
          </cell>
          <cell r="I101" t="str">
            <v>ELM</v>
          </cell>
          <cell r="J101">
            <v>1</v>
          </cell>
          <cell r="K101" t="str">
            <v>STAINS</v>
          </cell>
        </row>
        <row r="102">
          <cell r="A102" t="str">
            <v>2051Z</v>
          </cell>
          <cell r="B102" t="str">
            <v>VALLES JULES (prim)</v>
          </cell>
          <cell r="C102" t="str">
            <v>Mat</v>
          </cell>
          <cell r="D102">
            <v>1</v>
          </cell>
          <cell r="E102" t="str">
            <v>SAINT OUEN</v>
          </cell>
          <cell r="G102" t="str">
            <v>0202P</v>
          </cell>
          <cell r="H102" t="str">
            <v>JAURES JEAN</v>
          </cell>
          <cell r="I102" t="str">
            <v>ELM</v>
          </cell>
          <cell r="J102">
            <v>1</v>
          </cell>
          <cell r="K102" t="str">
            <v>STAINS</v>
          </cell>
        </row>
        <row r="103">
          <cell r="A103" t="str">
            <v>0448G</v>
          </cell>
          <cell r="B103" t="str">
            <v>ZOLA EMILE (ZEP)</v>
          </cell>
          <cell r="C103" t="str">
            <v>Mat</v>
          </cell>
          <cell r="D103">
            <v>1</v>
          </cell>
          <cell r="E103" t="str">
            <v>SAINT OUEN</v>
          </cell>
          <cell r="G103" t="str">
            <v>0282B</v>
          </cell>
          <cell r="H103" t="str">
            <v>FRANCE ANATOLE (ZEP)</v>
          </cell>
          <cell r="I103" t="str">
            <v>ELM</v>
          </cell>
          <cell r="J103">
            <v>1</v>
          </cell>
          <cell r="K103" t="str">
            <v>STAINS</v>
          </cell>
        </row>
        <row r="104">
          <cell r="A104" t="str">
            <v>0426H</v>
          </cell>
          <cell r="B104" t="str">
            <v>FRANCE ANATOLE (ZEP)</v>
          </cell>
          <cell r="C104" t="str">
            <v>Mat</v>
          </cell>
          <cell r="D104">
            <v>1</v>
          </cell>
          <cell r="E104" t="str">
            <v>STAINS</v>
          </cell>
          <cell r="G104" t="str">
            <v>0301X</v>
          </cell>
          <cell r="H104" t="str">
            <v>TRIOLET ELSA (ZEP)</v>
          </cell>
          <cell r="I104" t="str">
            <v>ELM</v>
          </cell>
          <cell r="J104">
            <v>1</v>
          </cell>
          <cell r="K104" t="str">
            <v>STAINS</v>
          </cell>
        </row>
        <row r="105">
          <cell r="A105" t="str">
            <v>1630S</v>
          </cell>
          <cell r="B105" t="str">
            <v>FRANK ANNE (ZEP)</v>
          </cell>
          <cell r="C105" t="str">
            <v>Mat</v>
          </cell>
          <cell r="D105">
            <v>1</v>
          </cell>
          <cell r="E105" t="str">
            <v>STAINS</v>
          </cell>
          <cell r="G105" t="str">
            <v>0324X</v>
          </cell>
          <cell r="H105" t="str">
            <v>MOULIN JEAN</v>
          </cell>
          <cell r="I105" t="str">
            <v>ELM</v>
          </cell>
          <cell r="J105">
            <v>1</v>
          </cell>
          <cell r="K105" t="str">
            <v>STAINS</v>
          </cell>
        </row>
        <row r="106">
          <cell r="A106" t="str">
            <v>1072K</v>
          </cell>
          <cell r="B106" t="str">
            <v>HUGO VICTOR (ZEP)</v>
          </cell>
          <cell r="C106" t="str">
            <v>Mat</v>
          </cell>
          <cell r="D106">
            <v>1</v>
          </cell>
          <cell r="E106" t="str">
            <v>STAINS</v>
          </cell>
          <cell r="G106" t="str">
            <v>0385N</v>
          </cell>
          <cell r="H106" t="str">
            <v>RENELLE VICTOR</v>
          </cell>
          <cell r="I106" t="str">
            <v>ELM</v>
          </cell>
          <cell r="J106">
            <v>1</v>
          </cell>
          <cell r="K106" t="str">
            <v>STAINS</v>
          </cell>
        </row>
        <row r="107">
          <cell r="A107" t="str">
            <v>0472H</v>
          </cell>
          <cell r="B107" t="str">
            <v>JAURES JEAN</v>
          </cell>
          <cell r="C107" t="str">
            <v>Mat</v>
          </cell>
          <cell r="D107">
            <v>1</v>
          </cell>
          <cell r="E107" t="str">
            <v>STAINS</v>
          </cell>
          <cell r="G107" t="str">
            <v>0541H</v>
          </cell>
          <cell r="H107" t="str">
            <v>APOLLINAIRE GUILLAUME (ZEP)</v>
          </cell>
          <cell r="I107" t="str">
            <v>ELM</v>
          </cell>
          <cell r="J107">
            <v>1</v>
          </cell>
          <cell r="K107" t="str">
            <v>STAINS</v>
          </cell>
        </row>
        <row r="108">
          <cell r="A108" t="str">
            <v>0499M</v>
          </cell>
          <cell r="B108" t="str">
            <v>JOLIOT-CURIE (ZEP)</v>
          </cell>
          <cell r="C108" t="str">
            <v>Mat</v>
          </cell>
          <cell r="D108">
            <v>1</v>
          </cell>
          <cell r="E108" t="str">
            <v>STAINS</v>
          </cell>
          <cell r="G108" t="str">
            <v>0543K</v>
          </cell>
          <cell r="H108" t="str">
            <v>ROLLAND ROMAIN (ZEP)</v>
          </cell>
          <cell r="I108" t="str">
            <v>ELM</v>
          </cell>
          <cell r="J108">
            <v>1</v>
          </cell>
          <cell r="K108" t="str">
            <v>STAINS</v>
          </cell>
        </row>
        <row r="109">
          <cell r="A109" t="str">
            <v>0955H</v>
          </cell>
          <cell r="B109" t="str">
            <v>LANGEVIN PAUL</v>
          </cell>
          <cell r="C109" t="str">
            <v>Mat</v>
          </cell>
          <cell r="D109">
            <v>1</v>
          </cell>
          <cell r="E109" t="str">
            <v>STAINS</v>
          </cell>
          <cell r="G109" t="str">
            <v>0998E</v>
          </cell>
          <cell r="H109" t="str">
            <v>LANGEVIN PAUL</v>
          </cell>
          <cell r="I109" t="str">
            <v>ELM</v>
          </cell>
          <cell r="J109">
            <v>1</v>
          </cell>
          <cell r="K109" t="str">
            <v>STAINS</v>
          </cell>
        </row>
        <row r="110">
          <cell r="A110" t="str">
            <v>1580M</v>
          </cell>
          <cell r="B110" t="str">
            <v>LURCAT ANDRE (ZEP)</v>
          </cell>
          <cell r="C110" t="str">
            <v>Mat</v>
          </cell>
          <cell r="D110">
            <v>1</v>
          </cell>
          <cell r="E110" t="str">
            <v>STAINS</v>
          </cell>
          <cell r="G110" t="str">
            <v>1015Y</v>
          </cell>
          <cell r="H110" t="str">
            <v>HUGO VICTOR (ZEP)</v>
          </cell>
          <cell r="I110" t="str">
            <v>ELM</v>
          </cell>
          <cell r="J110">
            <v>1</v>
          </cell>
          <cell r="K110" t="str">
            <v>STAINS</v>
          </cell>
        </row>
        <row r="111">
          <cell r="A111" t="str">
            <v>0424F</v>
          </cell>
          <cell r="B111" t="str">
            <v>MOQUET GUY (ZEP)</v>
          </cell>
          <cell r="C111" t="str">
            <v>Mat</v>
          </cell>
          <cell r="D111">
            <v>1</v>
          </cell>
          <cell r="E111" t="str">
            <v>STAINS</v>
          </cell>
          <cell r="G111" t="str">
            <v>1077R</v>
          </cell>
          <cell r="H111" t="str">
            <v>ZOLA EMILE (ZEP)</v>
          </cell>
          <cell r="I111" t="str">
            <v>ELM</v>
          </cell>
          <cell r="J111">
            <v>1</v>
          </cell>
          <cell r="K111" t="str">
            <v>STAINS</v>
          </cell>
        </row>
        <row r="112">
          <cell r="A112" t="str">
            <v>1536P</v>
          </cell>
          <cell r="B112" t="str">
            <v>RENELLE VICTOR</v>
          </cell>
          <cell r="C112" t="str">
            <v>Mat</v>
          </cell>
          <cell r="D112">
            <v>1</v>
          </cell>
          <cell r="E112" t="str">
            <v>STAINS</v>
          </cell>
          <cell r="G112" t="str">
            <v>1316A</v>
          </cell>
          <cell r="H112" t="str">
            <v>JOLIOT-CURIE (ZEP)</v>
          </cell>
          <cell r="I112" t="str">
            <v>ELM</v>
          </cell>
          <cell r="J112">
            <v>1</v>
          </cell>
          <cell r="K112" t="str">
            <v>STAINS</v>
          </cell>
        </row>
        <row r="113">
          <cell r="A113" t="str">
            <v>0544L</v>
          </cell>
          <cell r="B113" t="str">
            <v>ROLLAND ROMAIN (ZEP)</v>
          </cell>
          <cell r="C113" t="str">
            <v>Mat</v>
          </cell>
          <cell r="D113">
            <v>1</v>
          </cell>
          <cell r="E113" t="str">
            <v>STAINS</v>
          </cell>
          <cell r="G113" t="str">
            <v>1000G</v>
          </cell>
          <cell r="H113" t="str">
            <v>LANGEVIN PAUL (ZEP)</v>
          </cell>
          <cell r="I113" t="str">
            <v>ELM</v>
          </cell>
          <cell r="J113">
            <v>1</v>
          </cell>
          <cell r="K113" t="str">
            <v>VILLETANEUSE</v>
          </cell>
        </row>
        <row r="114">
          <cell r="A114" t="str">
            <v>0500N</v>
          </cell>
          <cell r="B114" t="str">
            <v>VAILLANT-COUTURIER PAUL (ZEP)</v>
          </cell>
          <cell r="C114" t="str">
            <v>Mat</v>
          </cell>
          <cell r="D114">
            <v>1</v>
          </cell>
          <cell r="E114" t="str">
            <v>STAINS</v>
          </cell>
          <cell r="G114" t="str">
            <v>1424T</v>
          </cell>
          <cell r="H114" t="str">
            <v>CLEMENT JEAN BAPTISTE (ZEP)</v>
          </cell>
          <cell r="I114" t="str">
            <v>ELM</v>
          </cell>
          <cell r="J114">
            <v>1</v>
          </cell>
          <cell r="K114" t="str">
            <v>VILLETANEUSE</v>
          </cell>
        </row>
        <row r="115">
          <cell r="A115" t="str">
            <v>0776N</v>
          </cell>
          <cell r="B115" t="str">
            <v>CROIX ROUGE (ZEP)</v>
          </cell>
          <cell r="C115" t="str">
            <v>Mat</v>
          </cell>
          <cell r="D115">
            <v>2</v>
          </cell>
          <cell r="E115" t="str">
            <v>AULNAY SOUS BOIS 1</v>
          </cell>
          <cell r="G115" t="str">
            <v>1425U</v>
          </cell>
          <cell r="H115" t="str">
            <v>VALLES JULES (ZEP)</v>
          </cell>
          <cell r="I115" t="str">
            <v>ELM</v>
          </cell>
          <cell r="J115">
            <v>1</v>
          </cell>
          <cell r="K115" t="str">
            <v>VILLETANEUSE</v>
          </cell>
        </row>
        <row r="116">
          <cell r="A116" t="str">
            <v>1554J</v>
          </cell>
          <cell r="B116" t="str">
            <v>CROIX SAINT-MARC (ZEP)</v>
          </cell>
          <cell r="C116" t="str">
            <v>Mat</v>
          </cell>
          <cell r="D116">
            <v>2</v>
          </cell>
          <cell r="E116" t="str">
            <v>AULNAY SOUS BOIS 1</v>
          </cell>
          <cell r="G116" t="str">
            <v>1994M</v>
          </cell>
          <cell r="H116" t="str">
            <v>VERNE JULES (ZEP) (prim)</v>
          </cell>
          <cell r="I116" t="str">
            <v>ELM</v>
          </cell>
          <cell r="J116">
            <v>1</v>
          </cell>
          <cell r="K116" t="str">
            <v>VILLETANEUSE</v>
          </cell>
        </row>
        <row r="117">
          <cell r="A117" t="str">
            <v>1240T</v>
          </cell>
          <cell r="B117" t="str">
            <v>ELUARD 1 (ZEP)</v>
          </cell>
          <cell r="C117" t="str">
            <v>Mat</v>
          </cell>
          <cell r="D117">
            <v>2</v>
          </cell>
          <cell r="E117" t="str">
            <v>AULNAY SOUS BOIS 1</v>
          </cell>
          <cell r="G117" t="str">
            <v>0744D</v>
          </cell>
          <cell r="H117" t="str">
            <v>FONTAINE DES PRES 1</v>
          </cell>
          <cell r="I117" t="str">
            <v>ELM</v>
          </cell>
          <cell r="J117">
            <v>2</v>
          </cell>
          <cell r="K117" t="str">
            <v>AULNAY SOUS BOIS 1</v>
          </cell>
        </row>
        <row r="118">
          <cell r="A118" t="str">
            <v>1241U</v>
          </cell>
          <cell r="B118" t="str">
            <v>ELUARD 2 (ZEP)</v>
          </cell>
          <cell r="C118" t="str">
            <v>Mat</v>
          </cell>
          <cell r="D118">
            <v>2</v>
          </cell>
          <cell r="E118" t="str">
            <v>AULNAY SOUS BOIS 1</v>
          </cell>
          <cell r="G118" t="str">
            <v>0745E</v>
          </cell>
          <cell r="H118" t="str">
            <v>FONTAINE DES PRES 2</v>
          </cell>
          <cell r="I118" t="str">
            <v>ELM</v>
          </cell>
          <cell r="J118">
            <v>2</v>
          </cell>
          <cell r="K118" t="str">
            <v>AULNAY SOUS BOIS 1</v>
          </cell>
        </row>
        <row r="119">
          <cell r="A119" t="str">
            <v>1061Y</v>
          </cell>
          <cell r="B119" t="str">
            <v>FERRY 1 (ZEP)</v>
          </cell>
          <cell r="C119" t="str">
            <v>Mat</v>
          </cell>
          <cell r="D119">
            <v>2</v>
          </cell>
          <cell r="E119" t="str">
            <v>AULNAY SOUS BOIS 1</v>
          </cell>
          <cell r="G119" t="str">
            <v>0746F</v>
          </cell>
          <cell r="H119" t="str">
            <v>CROIX ROUGE 1 (ZEP)</v>
          </cell>
          <cell r="I119" t="str">
            <v>ELM</v>
          </cell>
          <cell r="J119">
            <v>2</v>
          </cell>
          <cell r="K119" t="str">
            <v>AULNAY SOUS BOIS 1</v>
          </cell>
        </row>
        <row r="120">
          <cell r="A120" t="str">
            <v>1062Z</v>
          </cell>
          <cell r="B120" t="str">
            <v>FERRY 2 (ZEP)</v>
          </cell>
          <cell r="C120" t="str">
            <v>Mat</v>
          </cell>
          <cell r="D120">
            <v>2</v>
          </cell>
          <cell r="E120" t="str">
            <v>AULNAY SOUS BOIS 1</v>
          </cell>
          <cell r="G120" t="str">
            <v>0747G</v>
          </cell>
          <cell r="H120" t="str">
            <v>CROIX ROUGE 2 (ZEP)</v>
          </cell>
          <cell r="I120" t="str">
            <v>ELM</v>
          </cell>
          <cell r="J120">
            <v>2</v>
          </cell>
          <cell r="K120" t="str">
            <v>AULNAY SOUS BOIS 1</v>
          </cell>
        </row>
        <row r="121">
          <cell r="A121" t="str">
            <v>0775M</v>
          </cell>
          <cell r="B121" t="str">
            <v>FONTAINE DES PRES</v>
          </cell>
          <cell r="C121" t="str">
            <v>Mat</v>
          </cell>
          <cell r="D121">
            <v>2</v>
          </cell>
          <cell r="E121" t="str">
            <v>AULNAY SOUS BOIS 1</v>
          </cell>
          <cell r="G121" t="str">
            <v>0867M</v>
          </cell>
          <cell r="H121" t="str">
            <v>MERISIER 1 (ZEP)</v>
          </cell>
          <cell r="I121" t="str">
            <v>ELM</v>
          </cell>
          <cell r="J121">
            <v>2</v>
          </cell>
          <cell r="K121" t="str">
            <v>AULNAY SOUS BOIS 1</v>
          </cell>
        </row>
        <row r="122">
          <cell r="A122" t="str">
            <v>0866L</v>
          </cell>
          <cell r="B122" t="str">
            <v>MERISIER (ZEP)</v>
          </cell>
          <cell r="C122" t="str">
            <v>Mat</v>
          </cell>
          <cell r="D122">
            <v>2</v>
          </cell>
          <cell r="E122" t="str">
            <v>AULNAY SOUS BOIS 1</v>
          </cell>
          <cell r="G122" t="str">
            <v>0868N</v>
          </cell>
          <cell r="H122" t="str">
            <v>MERISIER 2 (ZEP)</v>
          </cell>
          <cell r="I122" t="str">
            <v>ELM</v>
          </cell>
          <cell r="J122">
            <v>2</v>
          </cell>
          <cell r="K122" t="str">
            <v>AULNAY SOUS BOIS 1</v>
          </cell>
        </row>
        <row r="123">
          <cell r="A123" t="str">
            <v>1458E</v>
          </cell>
          <cell r="B123" t="str">
            <v>PERRIERES (ZEP)</v>
          </cell>
          <cell r="C123" t="str">
            <v>Mat</v>
          </cell>
          <cell r="D123">
            <v>2</v>
          </cell>
          <cell r="E123" t="str">
            <v>AULNAY SOUS BOIS 1</v>
          </cell>
          <cell r="G123" t="str">
            <v>1079T</v>
          </cell>
          <cell r="H123" t="str">
            <v>SAVIGNY 1 (ZEP)</v>
          </cell>
          <cell r="I123" t="str">
            <v>ELM</v>
          </cell>
          <cell r="J123">
            <v>2</v>
          </cell>
          <cell r="K123" t="str">
            <v>AULNAY SOUS BOIS 1</v>
          </cell>
        </row>
        <row r="124">
          <cell r="A124" t="str">
            <v>1459F</v>
          </cell>
          <cell r="B124" t="str">
            <v>PETITS ORMES (ZEP)</v>
          </cell>
          <cell r="C124" t="str">
            <v>Mat</v>
          </cell>
          <cell r="D124">
            <v>2</v>
          </cell>
          <cell r="E124" t="str">
            <v>AULNAY SOUS BOIS 1</v>
          </cell>
          <cell r="G124" t="str">
            <v>1080U</v>
          </cell>
          <cell r="H124" t="str">
            <v>SAVIGNY 2 (ZEP)</v>
          </cell>
          <cell r="I124" t="str">
            <v>ELM</v>
          </cell>
          <cell r="J124">
            <v>2</v>
          </cell>
          <cell r="K124" t="str">
            <v>AULNAY SOUS BOIS 1</v>
          </cell>
        </row>
        <row r="125">
          <cell r="A125" t="str">
            <v>1060X</v>
          </cell>
          <cell r="B125" t="str">
            <v>SAVIGNY 1 (ZEP)</v>
          </cell>
          <cell r="C125" t="str">
            <v>Mat</v>
          </cell>
          <cell r="D125">
            <v>2</v>
          </cell>
          <cell r="E125" t="str">
            <v>AULNAY SOUS BOIS 1</v>
          </cell>
          <cell r="G125" t="str">
            <v>1081V</v>
          </cell>
          <cell r="H125" t="str">
            <v>FERRY 1 (ZEP)</v>
          </cell>
          <cell r="I125" t="str">
            <v>ELM</v>
          </cell>
          <cell r="J125">
            <v>2</v>
          </cell>
          <cell r="K125" t="str">
            <v>AULNAY SOUS BOIS 1</v>
          </cell>
        </row>
        <row r="126">
          <cell r="A126" t="str">
            <v>1178A</v>
          </cell>
          <cell r="B126" t="str">
            <v>SAVIGNY 2 (ZEP)</v>
          </cell>
          <cell r="C126" t="str">
            <v>Mat</v>
          </cell>
          <cell r="D126">
            <v>2</v>
          </cell>
          <cell r="E126" t="str">
            <v>AULNAY SOUS BOIS 1</v>
          </cell>
          <cell r="G126" t="str">
            <v>1082W</v>
          </cell>
          <cell r="H126" t="str">
            <v>FERRY 2 (ZEP)</v>
          </cell>
          <cell r="I126" t="str">
            <v>ELM</v>
          </cell>
          <cell r="J126">
            <v>2</v>
          </cell>
          <cell r="K126" t="str">
            <v>AULNAY SOUS BOIS 1</v>
          </cell>
        </row>
        <row r="127">
          <cell r="A127" t="str">
            <v>0835C</v>
          </cell>
          <cell r="B127" t="str">
            <v>AMBOURGET (ZEP)</v>
          </cell>
          <cell r="C127" t="str">
            <v>Mat</v>
          </cell>
          <cell r="D127">
            <v>2</v>
          </cell>
          <cell r="E127" t="str">
            <v>AULNAY SOUS BOIS 2</v>
          </cell>
          <cell r="G127" t="str">
            <v>1242V</v>
          </cell>
          <cell r="H127" t="str">
            <v>ELUARD 1 (ZEP)</v>
          </cell>
          <cell r="I127" t="str">
            <v>ELM</v>
          </cell>
          <cell r="J127">
            <v>2</v>
          </cell>
          <cell r="K127" t="str">
            <v>AULNAY SOUS BOIS 1</v>
          </cell>
        </row>
        <row r="128">
          <cell r="A128" t="str">
            <v>1501B</v>
          </cell>
          <cell r="B128" t="str">
            <v>ARAGON LOUIS (ZEP)</v>
          </cell>
          <cell r="C128" t="str">
            <v>Mat</v>
          </cell>
          <cell r="D128">
            <v>2</v>
          </cell>
          <cell r="E128" t="str">
            <v>AULNAY SOUS BOIS 2</v>
          </cell>
          <cell r="G128" t="str">
            <v>1243W</v>
          </cell>
          <cell r="H128" t="str">
            <v>ELUARD 2 (ZEP)</v>
          </cell>
          <cell r="I128" t="str">
            <v>ELM</v>
          </cell>
          <cell r="J128">
            <v>2</v>
          </cell>
          <cell r="K128" t="str">
            <v>AULNAY SOUS BOIS 1</v>
          </cell>
        </row>
        <row r="129">
          <cell r="A129" t="str">
            <v>0771H</v>
          </cell>
          <cell r="B129" t="str">
            <v>BOURG</v>
          </cell>
          <cell r="C129" t="str">
            <v>Mat</v>
          </cell>
          <cell r="D129">
            <v>2</v>
          </cell>
          <cell r="E129" t="str">
            <v>AULNAY SOUS BOIS 2</v>
          </cell>
          <cell r="G129" t="str">
            <v>1469S</v>
          </cell>
          <cell r="H129" t="str">
            <v>PERRIERES (ZEP)</v>
          </cell>
          <cell r="I129" t="str">
            <v>ELM</v>
          </cell>
          <cell r="J129">
            <v>2</v>
          </cell>
          <cell r="K129" t="str">
            <v>AULNAY SOUS BOIS 1</v>
          </cell>
        </row>
        <row r="130">
          <cell r="A130" t="str">
            <v>1768S</v>
          </cell>
          <cell r="B130" t="str">
            <v>COURBET GUSTAVE</v>
          </cell>
          <cell r="C130" t="str">
            <v>Mat</v>
          </cell>
          <cell r="D130">
            <v>2</v>
          </cell>
          <cell r="E130" t="str">
            <v>AULNAY SOUS BOIS 2</v>
          </cell>
          <cell r="G130" t="str">
            <v>1470T</v>
          </cell>
          <cell r="H130" t="str">
            <v>PETITS ORMES 1 (ZEP)</v>
          </cell>
          <cell r="I130" t="str">
            <v>ELM</v>
          </cell>
          <cell r="J130">
            <v>2</v>
          </cell>
          <cell r="K130" t="str">
            <v>AULNAY SOUS BOIS 1</v>
          </cell>
        </row>
        <row r="131">
          <cell r="A131" t="str">
            <v>0770G</v>
          </cell>
          <cell r="B131" t="str">
            <v>FRANCE ANATOLE</v>
          </cell>
          <cell r="C131" t="str">
            <v>Mat</v>
          </cell>
          <cell r="D131">
            <v>2</v>
          </cell>
          <cell r="E131" t="str">
            <v>AULNAY SOUS BOIS 2</v>
          </cell>
          <cell r="G131" t="str">
            <v>1499Z</v>
          </cell>
          <cell r="H131" t="str">
            <v>PETITS ORMES 2 (ZEP)</v>
          </cell>
          <cell r="I131" t="str">
            <v>ELM</v>
          </cell>
          <cell r="J131">
            <v>2</v>
          </cell>
          <cell r="K131" t="str">
            <v>AULNAY SOUS BOIS 1</v>
          </cell>
        </row>
        <row r="132">
          <cell r="A132" t="str">
            <v>1718M</v>
          </cell>
          <cell r="B132" t="str">
            <v>MALRAUX (ZEP)</v>
          </cell>
          <cell r="C132" t="str">
            <v>Mat</v>
          </cell>
          <cell r="D132">
            <v>2</v>
          </cell>
          <cell r="E132" t="str">
            <v>AULNAY SOUS BOIS 2</v>
          </cell>
          <cell r="G132" t="str">
            <v>1551F</v>
          </cell>
          <cell r="H132" t="str">
            <v>CROIX SAINT-MARC (ZEP)</v>
          </cell>
          <cell r="I132" t="str">
            <v>ELM</v>
          </cell>
          <cell r="J132">
            <v>2</v>
          </cell>
          <cell r="K132" t="str">
            <v>AULNAY SOUS BOIS 1</v>
          </cell>
        </row>
        <row r="133">
          <cell r="A133" t="str">
            <v>0769F</v>
          </cell>
          <cell r="B133" t="str">
            <v>NONNEVILLE</v>
          </cell>
          <cell r="C133" t="str">
            <v>Mat</v>
          </cell>
          <cell r="D133">
            <v>2</v>
          </cell>
          <cell r="E133" t="str">
            <v>AULNAY SOUS BOIS 2</v>
          </cell>
          <cell r="G133" t="str">
            <v>0734T</v>
          </cell>
          <cell r="H133" t="str">
            <v>NONNEVILLE 1</v>
          </cell>
          <cell r="I133" t="str">
            <v>ELM</v>
          </cell>
          <cell r="J133">
            <v>2</v>
          </cell>
          <cell r="K133" t="str">
            <v>AULNAY SOUS BOIS 2</v>
          </cell>
        </row>
        <row r="134">
          <cell r="A134" t="str">
            <v>0777P</v>
          </cell>
          <cell r="B134" t="str">
            <v>ORMETEAU (ZEP)</v>
          </cell>
          <cell r="C134" t="str">
            <v>Mat</v>
          </cell>
          <cell r="D134">
            <v>2</v>
          </cell>
          <cell r="E134" t="str">
            <v>AULNAY SOUS BOIS 2</v>
          </cell>
          <cell r="G134" t="str">
            <v>0735U</v>
          </cell>
          <cell r="H134" t="str">
            <v>NONNEVILLE 2</v>
          </cell>
          <cell r="I134" t="str">
            <v>ELM</v>
          </cell>
          <cell r="J134">
            <v>2</v>
          </cell>
          <cell r="K134" t="str">
            <v>AULNAY SOUS BOIS 2</v>
          </cell>
        </row>
        <row r="135">
          <cell r="A135" t="str">
            <v>2001V</v>
          </cell>
          <cell r="B135" t="str">
            <v>PERRAULT CHARLES (ZEP)</v>
          </cell>
          <cell r="C135" t="str">
            <v>Mat</v>
          </cell>
          <cell r="D135">
            <v>2</v>
          </cell>
          <cell r="E135" t="str">
            <v>AULNAY SOUS BOIS 2</v>
          </cell>
          <cell r="G135" t="str">
            <v>0736V</v>
          </cell>
          <cell r="H135" t="str">
            <v>BERT PAUL</v>
          </cell>
          <cell r="I135" t="str">
            <v>ELM</v>
          </cell>
          <cell r="J135">
            <v>2</v>
          </cell>
          <cell r="K135" t="str">
            <v>AULNAY SOUS BOIS 2</v>
          </cell>
        </row>
        <row r="136">
          <cell r="A136" t="str">
            <v>0773K</v>
          </cell>
          <cell r="B136" t="str">
            <v>REPUBLIQUE</v>
          </cell>
          <cell r="C136" t="str">
            <v>Mat</v>
          </cell>
          <cell r="D136">
            <v>2</v>
          </cell>
          <cell r="E136" t="str">
            <v>AULNAY SOUS BOIS 2</v>
          </cell>
          <cell r="G136" t="str">
            <v>0737W</v>
          </cell>
          <cell r="H136" t="str">
            <v>FRANCE ANATOLE</v>
          </cell>
          <cell r="I136" t="str">
            <v>ELM</v>
          </cell>
          <cell r="J136">
            <v>2</v>
          </cell>
          <cell r="K136" t="str">
            <v>AULNAY SOUS BOIS 2</v>
          </cell>
        </row>
        <row r="137">
          <cell r="A137" t="str">
            <v>2020R</v>
          </cell>
          <cell r="B137" t="str">
            <v>SOLBES LOUIS</v>
          </cell>
          <cell r="C137" t="str">
            <v>Mat</v>
          </cell>
          <cell r="D137">
            <v>2</v>
          </cell>
          <cell r="E137" t="str">
            <v>AULNAY SOUS BOIS 2</v>
          </cell>
          <cell r="G137" t="str">
            <v>0738X</v>
          </cell>
          <cell r="H137" t="str">
            <v>BOURG 1</v>
          </cell>
          <cell r="I137" t="str">
            <v>ELM</v>
          </cell>
          <cell r="J137">
            <v>2</v>
          </cell>
          <cell r="K137" t="str">
            <v>AULNAY SOUS BOIS 2</v>
          </cell>
        </row>
        <row r="138">
          <cell r="A138" t="str">
            <v>0774L</v>
          </cell>
          <cell r="B138" t="str">
            <v>VERCINGETORIX</v>
          </cell>
          <cell r="C138" t="str">
            <v>Mat</v>
          </cell>
          <cell r="D138">
            <v>2</v>
          </cell>
          <cell r="E138" t="str">
            <v>AULNAY SOUS BOIS 2</v>
          </cell>
          <cell r="G138" t="str">
            <v>0739Y</v>
          </cell>
          <cell r="H138" t="str">
            <v>BOURG 2</v>
          </cell>
          <cell r="I138" t="str">
            <v>ELM</v>
          </cell>
          <cell r="J138">
            <v>2</v>
          </cell>
          <cell r="K138" t="str">
            <v>AULNAY SOUS BOIS 2</v>
          </cell>
        </row>
        <row r="139">
          <cell r="A139" t="str">
            <v>0772J</v>
          </cell>
          <cell r="B139" t="str">
            <v>ZOLA EMILE</v>
          </cell>
          <cell r="C139" t="str">
            <v>Mat</v>
          </cell>
          <cell r="D139">
            <v>2</v>
          </cell>
          <cell r="E139" t="str">
            <v>AULNAY SOUS BOIS 2</v>
          </cell>
          <cell r="G139" t="str">
            <v>0740Z</v>
          </cell>
          <cell r="H139" t="str">
            <v>PONT DE L'UNION</v>
          </cell>
          <cell r="I139" t="str">
            <v>ELM</v>
          </cell>
          <cell r="J139">
            <v>2</v>
          </cell>
          <cell r="K139" t="str">
            <v>AULNAY SOUS BOIS 2</v>
          </cell>
        </row>
        <row r="140">
          <cell r="A140" t="str">
            <v>1182E</v>
          </cell>
          <cell r="B140" t="str">
            <v>BLOCH FRANCE</v>
          </cell>
          <cell r="C140" t="str">
            <v>Mat</v>
          </cell>
          <cell r="D140">
            <v>2</v>
          </cell>
          <cell r="E140" t="str">
            <v>DRANCY</v>
          </cell>
          <cell r="G140" t="str">
            <v>0741A</v>
          </cell>
          <cell r="H140" t="str">
            <v>LES PREVOYANTS</v>
          </cell>
          <cell r="I140" t="str">
            <v>ELM</v>
          </cell>
          <cell r="J140">
            <v>2</v>
          </cell>
          <cell r="K140" t="str">
            <v>AULNAY SOUS BOIS 2</v>
          </cell>
        </row>
        <row r="141">
          <cell r="A141" t="str">
            <v>0511A</v>
          </cell>
          <cell r="B141" t="str">
            <v>BRONSZTEIN SIMON</v>
          </cell>
          <cell r="C141" t="str">
            <v>Mat</v>
          </cell>
          <cell r="D141">
            <v>2</v>
          </cell>
          <cell r="E141" t="str">
            <v>DRANCY</v>
          </cell>
          <cell r="G141" t="str">
            <v>0742B</v>
          </cell>
          <cell r="H141" t="str">
            <v>VERCINGETORIX</v>
          </cell>
          <cell r="I141" t="str">
            <v>ELM</v>
          </cell>
          <cell r="J141">
            <v>2</v>
          </cell>
          <cell r="K141" t="str">
            <v>AULNAY SOUS BOIS 2</v>
          </cell>
        </row>
        <row r="142">
          <cell r="A142" t="str">
            <v>0420B</v>
          </cell>
          <cell r="B142" t="str">
            <v>CACHIN MARCEL (ZEP)</v>
          </cell>
          <cell r="C142" t="str">
            <v>Mat</v>
          </cell>
          <cell r="D142">
            <v>2</v>
          </cell>
          <cell r="E142" t="str">
            <v>DRANCY</v>
          </cell>
          <cell r="G142" t="str">
            <v>0748H</v>
          </cell>
          <cell r="H142" t="str">
            <v>ORMETEAU (ZEP)</v>
          </cell>
          <cell r="I142" t="str">
            <v>ELM</v>
          </cell>
          <cell r="J142">
            <v>2</v>
          </cell>
          <cell r="K142" t="str">
            <v>AULNAY SOUS BOIS 2</v>
          </cell>
        </row>
        <row r="143">
          <cell r="A143" t="str">
            <v>0449H</v>
          </cell>
          <cell r="B143" t="str">
            <v>CASANOVA DANIELLE</v>
          </cell>
          <cell r="C143" t="str">
            <v>Mat</v>
          </cell>
          <cell r="D143">
            <v>2</v>
          </cell>
          <cell r="E143" t="str">
            <v>DRANCY</v>
          </cell>
          <cell r="G143" t="str">
            <v>0836D</v>
          </cell>
          <cell r="H143" t="str">
            <v>AMBOURGET 2 (ZEP)</v>
          </cell>
          <cell r="I143" t="str">
            <v>ELM</v>
          </cell>
          <cell r="J143">
            <v>2</v>
          </cell>
          <cell r="K143" t="str">
            <v>AULNAY SOUS BOIS 2</v>
          </cell>
        </row>
        <row r="144">
          <cell r="A144" t="str">
            <v>0452L</v>
          </cell>
          <cell r="B144" t="str">
            <v>FROMOND FRANCINE</v>
          </cell>
          <cell r="C144" t="str">
            <v>Mat</v>
          </cell>
          <cell r="D144">
            <v>2</v>
          </cell>
          <cell r="E144" t="str">
            <v>DRANCY</v>
          </cell>
          <cell r="G144" t="str">
            <v>0843L</v>
          </cell>
          <cell r="H144" t="str">
            <v>AMBOURGET 1 (ZEP)</v>
          </cell>
          <cell r="I144" t="str">
            <v>ELM</v>
          </cell>
          <cell r="J144">
            <v>2</v>
          </cell>
          <cell r="K144" t="str">
            <v>AULNAY SOUS BOIS 2</v>
          </cell>
        </row>
        <row r="145">
          <cell r="A145" t="str">
            <v>1714H</v>
          </cell>
          <cell r="B145" t="str">
            <v>JAURES JEAN (AZ1)</v>
          </cell>
          <cell r="C145" t="str">
            <v>Mat</v>
          </cell>
          <cell r="D145">
            <v>2</v>
          </cell>
          <cell r="E145" t="str">
            <v>DRANCY</v>
          </cell>
          <cell r="G145" t="str">
            <v>1244X</v>
          </cell>
          <cell r="H145" t="str">
            <v>PARC</v>
          </cell>
          <cell r="I145" t="str">
            <v>ELM</v>
          </cell>
          <cell r="J145">
            <v>2</v>
          </cell>
          <cell r="K145" t="str">
            <v>AULNAY SOUS BOIS 2</v>
          </cell>
        </row>
        <row r="146">
          <cell r="A146" t="str">
            <v>1483G</v>
          </cell>
          <cell r="B146" t="str">
            <v>JORISSEN JACQUES (AZ1)</v>
          </cell>
          <cell r="C146" t="str">
            <v>Mat</v>
          </cell>
          <cell r="D146">
            <v>2</v>
          </cell>
          <cell r="E146" t="str">
            <v>DRANCY</v>
          </cell>
          <cell r="G146" t="str">
            <v>1498Y</v>
          </cell>
          <cell r="H146" t="str">
            <v>ARAGON LOUIS (ZEP)</v>
          </cell>
          <cell r="I146" t="str">
            <v>ELM</v>
          </cell>
          <cell r="J146">
            <v>2</v>
          </cell>
          <cell r="K146" t="str">
            <v>AULNAY SOUS BOIS 2</v>
          </cell>
        </row>
        <row r="147">
          <cell r="A147" t="str">
            <v>0435T</v>
          </cell>
          <cell r="B147" t="str">
            <v>LANGEVIN PAUL (ZEP)</v>
          </cell>
          <cell r="C147" t="str">
            <v>Mat</v>
          </cell>
          <cell r="D147">
            <v>2</v>
          </cell>
          <cell r="E147" t="str">
            <v>DRANCY</v>
          </cell>
          <cell r="G147" t="str">
            <v>1752Z</v>
          </cell>
          <cell r="H147" t="str">
            <v>MALRAUX ANDRE (ZEP)</v>
          </cell>
          <cell r="I147" t="str">
            <v>ELM</v>
          </cell>
          <cell r="J147">
            <v>2</v>
          </cell>
          <cell r="K147" t="str">
            <v>AULNAY SOUS BOIS 2</v>
          </cell>
        </row>
        <row r="148">
          <cell r="A148" t="str">
            <v>0443B</v>
          </cell>
          <cell r="B148" t="str">
            <v>MACE JEAN</v>
          </cell>
          <cell r="C148" t="str">
            <v>Mat</v>
          </cell>
          <cell r="D148">
            <v>2</v>
          </cell>
          <cell r="E148" t="str">
            <v>DRANCY</v>
          </cell>
          <cell r="G148" t="str">
            <v>0167B</v>
          </cell>
          <cell r="H148" t="str">
            <v>GARCIA CRISTINO (ZEP)</v>
          </cell>
          <cell r="I148" t="str">
            <v>ELM</v>
          </cell>
          <cell r="J148">
            <v>2</v>
          </cell>
          <cell r="K148" t="str">
            <v>DRANCY</v>
          </cell>
        </row>
        <row r="149">
          <cell r="A149" t="str">
            <v>2449G</v>
          </cell>
          <cell r="B149" t="str">
            <v>MONNET JEAN (prim)</v>
          </cell>
          <cell r="C149" t="str">
            <v>Mat</v>
          </cell>
          <cell r="D149">
            <v>2</v>
          </cell>
          <cell r="E149" t="str">
            <v>DRANCY</v>
          </cell>
          <cell r="G149" t="str">
            <v>0171F</v>
          </cell>
          <cell r="H149" t="str">
            <v>DIDEROT 1</v>
          </cell>
          <cell r="I149" t="str">
            <v>ELM</v>
          </cell>
          <cell r="J149">
            <v>2</v>
          </cell>
          <cell r="K149" t="str">
            <v>DRANCY</v>
          </cell>
        </row>
        <row r="150">
          <cell r="A150" t="str">
            <v>1982Z</v>
          </cell>
          <cell r="B150" t="str">
            <v>PERRIOT</v>
          </cell>
          <cell r="C150" t="str">
            <v>Mat</v>
          </cell>
          <cell r="D150">
            <v>2</v>
          </cell>
          <cell r="E150" t="str">
            <v>DRANCY</v>
          </cell>
          <cell r="G150" t="str">
            <v>0175K</v>
          </cell>
          <cell r="H150" t="str">
            <v>MACE JEAN</v>
          </cell>
          <cell r="I150" t="str">
            <v>ELM</v>
          </cell>
          <cell r="J150">
            <v>2</v>
          </cell>
          <cell r="K150" t="str">
            <v>DRANCY</v>
          </cell>
        </row>
        <row r="151">
          <cell r="A151" t="str">
            <v>0468D</v>
          </cell>
          <cell r="B151" t="str">
            <v>QUATREMAIRE JACQUELINE (AZ1)</v>
          </cell>
          <cell r="C151" t="str">
            <v>Mat</v>
          </cell>
          <cell r="D151">
            <v>2</v>
          </cell>
          <cell r="E151" t="str">
            <v>DRANCY</v>
          </cell>
          <cell r="G151" t="str">
            <v>0197J</v>
          </cell>
          <cell r="H151" t="str">
            <v>TIMBAUD</v>
          </cell>
          <cell r="I151" t="str">
            <v>ELM</v>
          </cell>
          <cell r="J151">
            <v>2</v>
          </cell>
          <cell r="K151" t="str">
            <v>DRANCY</v>
          </cell>
        </row>
        <row r="152">
          <cell r="A152" t="str">
            <v>0581B</v>
          </cell>
          <cell r="B152" t="str">
            <v>ROLLAND ROMAIN (ZEP)</v>
          </cell>
          <cell r="C152" t="str">
            <v>Mat</v>
          </cell>
          <cell r="D152">
            <v>2</v>
          </cell>
          <cell r="E152" t="str">
            <v>DRANCY</v>
          </cell>
          <cell r="G152" t="str">
            <v>0201N</v>
          </cell>
          <cell r="H152" t="str">
            <v>JAURES JEAN (AZ1)</v>
          </cell>
          <cell r="I152" t="str">
            <v>ELM</v>
          </cell>
          <cell r="J152">
            <v>2</v>
          </cell>
          <cell r="K152" t="str">
            <v>DRANCY</v>
          </cell>
        </row>
        <row r="153">
          <cell r="A153" t="str">
            <v>2339M</v>
          </cell>
          <cell r="B153" t="str">
            <v>ROUANET (prim)</v>
          </cell>
          <cell r="C153" t="str">
            <v>Mat</v>
          </cell>
          <cell r="D153">
            <v>2</v>
          </cell>
          <cell r="E153" t="str">
            <v>DRANCY</v>
          </cell>
          <cell r="G153" t="str">
            <v>0249R</v>
          </cell>
          <cell r="H153" t="str">
            <v>SALENGRO ROGER</v>
          </cell>
          <cell r="I153" t="str">
            <v>ELM</v>
          </cell>
          <cell r="J153">
            <v>2</v>
          </cell>
          <cell r="K153" t="str">
            <v>DRANCY</v>
          </cell>
        </row>
        <row r="154">
          <cell r="A154" t="str">
            <v>0516F</v>
          </cell>
          <cell r="B154" t="str">
            <v>SALENGRO ROGER</v>
          </cell>
          <cell r="C154" t="str">
            <v>Mat</v>
          </cell>
          <cell r="D154">
            <v>2</v>
          </cell>
          <cell r="E154" t="str">
            <v>DRANCY</v>
          </cell>
          <cell r="G154" t="str">
            <v>0319S</v>
          </cell>
          <cell r="H154" t="str">
            <v>DEWERPE RENE</v>
          </cell>
          <cell r="I154" t="str">
            <v>ELM</v>
          </cell>
          <cell r="J154">
            <v>2</v>
          </cell>
          <cell r="K154" t="str">
            <v>DRANCY</v>
          </cell>
        </row>
        <row r="155">
          <cell r="A155" t="str">
            <v>2289H</v>
          </cell>
          <cell r="B155" t="str">
            <v>SEPTEMBER DULCIE</v>
          </cell>
          <cell r="C155" t="str">
            <v>Mat</v>
          </cell>
          <cell r="D155">
            <v>2</v>
          </cell>
          <cell r="E155" t="str">
            <v>DRANCY</v>
          </cell>
          <cell r="G155" t="str">
            <v>0322V</v>
          </cell>
          <cell r="H155" t="str">
            <v>PICASSO PABLO</v>
          </cell>
          <cell r="I155" t="str">
            <v>ELM</v>
          </cell>
          <cell r="J155">
            <v>2</v>
          </cell>
          <cell r="K155" t="str">
            <v>DRANCY</v>
          </cell>
        </row>
        <row r="156">
          <cell r="A156" t="str">
            <v>1404W</v>
          </cell>
          <cell r="B156" t="str">
            <v>TIMBAUD-DEWERPE</v>
          </cell>
          <cell r="C156" t="str">
            <v>Mat</v>
          </cell>
          <cell r="D156">
            <v>2</v>
          </cell>
          <cell r="E156" t="str">
            <v>DRANCY</v>
          </cell>
          <cell r="G156" t="str">
            <v>0367U</v>
          </cell>
          <cell r="H156" t="str">
            <v>VOLTAIRE</v>
          </cell>
          <cell r="I156" t="str">
            <v>ELM</v>
          </cell>
          <cell r="J156">
            <v>2</v>
          </cell>
          <cell r="K156" t="str">
            <v>DRANCY</v>
          </cell>
        </row>
        <row r="157">
          <cell r="A157" t="str">
            <v>0768E</v>
          </cell>
          <cell r="B157" t="str">
            <v>AUDIN MAURICE (ZEP)</v>
          </cell>
          <cell r="C157" t="str">
            <v>Mat</v>
          </cell>
          <cell r="D157">
            <v>2</v>
          </cell>
          <cell r="E157" t="str">
            <v>LE BLANC MESNIL</v>
          </cell>
          <cell r="G157" t="str">
            <v>0375C</v>
          </cell>
          <cell r="H157" t="str">
            <v>PERRIOT</v>
          </cell>
          <cell r="I157" t="str">
            <v>ELM</v>
          </cell>
          <cell r="J157">
            <v>2</v>
          </cell>
          <cell r="K157" t="str">
            <v>DRANCY</v>
          </cell>
        </row>
        <row r="158">
          <cell r="A158" t="str">
            <v>1555K</v>
          </cell>
          <cell r="B158" t="str">
            <v>BLANC ROSE (ZEP)</v>
          </cell>
          <cell r="C158" t="str">
            <v>Mat</v>
          </cell>
          <cell r="D158">
            <v>2</v>
          </cell>
          <cell r="E158" t="str">
            <v>LE BLANC MESNIL</v>
          </cell>
          <cell r="G158" t="str">
            <v>0395Z</v>
          </cell>
          <cell r="H158" t="str">
            <v>JORISSEN JACQUES (ZEP)</v>
          </cell>
          <cell r="I158" t="str">
            <v>ELM</v>
          </cell>
          <cell r="J158">
            <v>2</v>
          </cell>
          <cell r="K158" t="str">
            <v>DRANCY</v>
          </cell>
        </row>
        <row r="159">
          <cell r="A159" t="str">
            <v>0787A</v>
          </cell>
          <cell r="B159" t="str">
            <v>BLOCH SERAZIN FRANCE (ZEP)</v>
          </cell>
          <cell r="C159" t="str">
            <v>Mat</v>
          </cell>
          <cell r="D159">
            <v>2</v>
          </cell>
          <cell r="E159" t="str">
            <v>LE BLANC MESNIL</v>
          </cell>
          <cell r="G159" t="str">
            <v>0580A</v>
          </cell>
          <cell r="H159" t="str">
            <v>ROLLAND ROMAIN (ZEP)</v>
          </cell>
          <cell r="I159" t="str">
            <v>ELM</v>
          </cell>
          <cell r="J159">
            <v>2</v>
          </cell>
          <cell r="K159" t="str">
            <v>DRANCY</v>
          </cell>
        </row>
        <row r="160">
          <cell r="A160" t="str">
            <v>0788B</v>
          </cell>
          <cell r="B160" t="str">
            <v>CACHIN MARCEL</v>
          </cell>
          <cell r="C160" t="str">
            <v>Mat</v>
          </cell>
          <cell r="D160">
            <v>2</v>
          </cell>
          <cell r="E160" t="str">
            <v>LE BLANC MESNIL</v>
          </cell>
          <cell r="G160" t="str">
            <v>1258M</v>
          </cell>
          <cell r="H160" t="str">
            <v>DESCHAMPS  RENE</v>
          </cell>
          <cell r="I160" t="str">
            <v>ELM</v>
          </cell>
          <cell r="J160">
            <v>2</v>
          </cell>
          <cell r="K160" t="str">
            <v>DRANCY</v>
          </cell>
        </row>
        <row r="161">
          <cell r="A161" t="str">
            <v>1457D</v>
          </cell>
          <cell r="B161" t="str">
            <v>CALMETTE</v>
          </cell>
          <cell r="C161" t="str">
            <v>Mat</v>
          </cell>
          <cell r="D161">
            <v>2</v>
          </cell>
          <cell r="E161" t="str">
            <v>LE BLANC MESNIL</v>
          </cell>
          <cell r="G161" t="str">
            <v>1259N</v>
          </cell>
          <cell r="H161" t="str">
            <v>JOLIOT-CURIE</v>
          </cell>
          <cell r="I161" t="str">
            <v>ELM</v>
          </cell>
          <cell r="J161">
            <v>2</v>
          </cell>
          <cell r="K161" t="str">
            <v>DRANCY</v>
          </cell>
        </row>
        <row r="162">
          <cell r="A162" t="str">
            <v>0785Y</v>
          </cell>
          <cell r="B162" t="str">
            <v>DECOUR JACQUES</v>
          </cell>
          <cell r="C162" t="str">
            <v>Mat</v>
          </cell>
          <cell r="D162">
            <v>2</v>
          </cell>
          <cell r="E162" t="str">
            <v>LE BLANC MESNIL</v>
          </cell>
          <cell r="G162" t="str">
            <v>1275F</v>
          </cell>
          <cell r="H162" t="str">
            <v>CACHIN MARCEL (ZEP)</v>
          </cell>
          <cell r="I162" t="str">
            <v>ELM</v>
          </cell>
          <cell r="J162">
            <v>2</v>
          </cell>
          <cell r="K162" t="str">
            <v>DRANCY</v>
          </cell>
        </row>
        <row r="163">
          <cell r="A163" t="str">
            <v>0783W</v>
          </cell>
          <cell r="B163" t="str">
            <v>ELUARD PAUL</v>
          </cell>
          <cell r="C163" t="str">
            <v>Mat</v>
          </cell>
          <cell r="D163">
            <v>2</v>
          </cell>
          <cell r="E163" t="str">
            <v>LE BLANC MESNIL</v>
          </cell>
          <cell r="G163" t="str">
            <v>2290J</v>
          </cell>
          <cell r="H163" t="str">
            <v>SEPTEMBER DULCIE</v>
          </cell>
          <cell r="I163" t="str">
            <v>ELM</v>
          </cell>
          <cell r="J163">
            <v>2</v>
          </cell>
          <cell r="K163" t="str">
            <v>DRANCY</v>
          </cell>
        </row>
        <row r="164">
          <cell r="A164" t="str">
            <v>0780T</v>
          </cell>
          <cell r="B164" t="str">
            <v>FERRY JULES</v>
          </cell>
          <cell r="C164" t="str">
            <v>Mat</v>
          </cell>
          <cell r="D164">
            <v>2</v>
          </cell>
          <cell r="E164" t="str">
            <v>LE BLANC MESNIL</v>
          </cell>
          <cell r="G164" t="str">
            <v>2339M</v>
          </cell>
          <cell r="H164" t="str">
            <v>ROUANET (prim)</v>
          </cell>
          <cell r="I164" t="str">
            <v>ELM</v>
          </cell>
          <cell r="J164">
            <v>2</v>
          </cell>
          <cell r="K164" t="str">
            <v>DRANCY</v>
          </cell>
        </row>
        <row r="165">
          <cell r="A165" t="str">
            <v>1640C</v>
          </cell>
          <cell r="B165" t="str">
            <v>FRANK ANNE</v>
          </cell>
          <cell r="C165" t="str">
            <v>Mat</v>
          </cell>
          <cell r="D165">
            <v>2</v>
          </cell>
          <cell r="E165" t="str">
            <v>LE BLANC MESNIL</v>
          </cell>
          <cell r="G165" t="str">
            <v>2340N</v>
          </cell>
          <cell r="H165" t="str">
            <v>DIDEROT 2</v>
          </cell>
          <cell r="I165" t="str">
            <v>ELM</v>
          </cell>
          <cell r="J165">
            <v>2</v>
          </cell>
          <cell r="K165" t="str">
            <v>DRANCY</v>
          </cell>
        </row>
        <row r="166">
          <cell r="A166" t="str">
            <v>0781U</v>
          </cell>
          <cell r="B166" t="str">
            <v>GUESDE JULES (ZEP)</v>
          </cell>
          <cell r="C166" t="str">
            <v>Mat</v>
          </cell>
          <cell r="D166">
            <v>2</v>
          </cell>
          <cell r="E166" t="str">
            <v>LE BLANC MESNIL</v>
          </cell>
          <cell r="G166" t="str">
            <v>2449G</v>
          </cell>
          <cell r="H166" t="str">
            <v>MONNET JEAN (prim)</v>
          </cell>
          <cell r="I166" t="str">
            <v>ELM</v>
          </cell>
          <cell r="J166">
            <v>2</v>
          </cell>
          <cell r="K166" t="str">
            <v>DRANCY</v>
          </cell>
        </row>
        <row r="167">
          <cell r="A167" t="str">
            <v>0782V</v>
          </cell>
          <cell r="B167" t="str">
            <v>HUGO VICTOR</v>
          </cell>
          <cell r="C167" t="str">
            <v>Mat</v>
          </cell>
          <cell r="D167">
            <v>2</v>
          </cell>
          <cell r="E167" t="str">
            <v>LE BLANC MESNIL</v>
          </cell>
          <cell r="G167" t="str">
            <v>0752M</v>
          </cell>
          <cell r="H167" t="str">
            <v>CLEMENT JEAN BAPTISTE</v>
          </cell>
          <cell r="I167" t="str">
            <v>ELM</v>
          </cell>
          <cell r="J167">
            <v>2</v>
          </cell>
          <cell r="K167" t="str">
            <v>LE BLANC MESNIL</v>
          </cell>
        </row>
        <row r="168">
          <cell r="A168" t="str">
            <v>0779S</v>
          </cell>
          <cell r="B168" t="str">
            <v>JAURES JEAN</v>
          </cell>
          <cell r="C168" t="str">
            <v>Mat</v>
          </cell>
          <cell r="D168">
            <v>2</v>
          </cell>
          <cell r="E168" t="str">
            <v>LE BLANC MESNIL</v>
          </cell>
          <cell r="G168" t="str">
            <v>0753N</v>
          </cell>
          <cell r="H168" t="str">
            <v>JAURES JEAN</v>
          </cell>
          <cell r="I168" t="str">
            <v>ELM</v>
          </cell>
          <cell r="J168">
            <v>2</v>
          </cell>
          <cell r="K168" t="str">
            <v>LE BLANC MESNIL</v>
          </cell>
        </row>
        <row r="169">
          <cell r="A169" t="str">
            <v>0845N</v>
          </cell>
          <cell r="B169" t="str">
            <v>JOLIOT CURIE</v>
          </cell>
          <cell r="C169" t="str">
            <v>Mat</v>
          </cell>
          <cell r="D169">
            <v>2</v>
          </cell>
          <cell r="E169" t="str">
            <v>LE BLANC MESNIL</v>
          </cell>
          <cell r="G169" t="str">
            <v>0754P</v>
          </cell>
          <cell r="H169" t="str">
            <v>MOQUET GUY</v>
          </cell>
          <cell r="I169" t="str">
            <v>ELM</v>
          </cell>
          <cell r="J169">
            <v>2</v>
          </cell>
          <cell r="K169" t="str">
            <v>LE BLANC MESNIL</v>
          </cell>
        </row>
        <row r="170">
          <cell r="A170" t="str">
            <v>0778R</v>
          </cell>
          <cell r="B170" t="str">
            <v>LANGEVIN PAUL</v>
          </cell>
          <cell r="C170" t="str">
            <v>Mat</v>
          </cell>
          <cell r="D170">
            <v>2</v>
          </cell>
          <cell r="E170" t="str">
            <v>LE BLANC MESNIL</v>
          </cell>
          <cell r="G170" t="str">
            <v>0755R</v>
          </cell>
          <cell r="H170" t="str">
            <v>VALLES JULES</v>
          </cell>
          <cell r="I170" t="str">
            <v>ELM</v>
          </cell>
          <cell r="J170">
            <v>2</v>
          </cell>
          <cell r="K170" t="str">
            <v>LE BLANC MESNIL</v>
          </cell>
        </row>
        <row r="171">
          <cell r="A171" t="str">
            <v>2391U</v>
          </cell>
          <cell r="B171" t="str">
            <v>LES POETES</v>
          </cell>
          <cell r="C171" t="str">
            <v>Mat</v>
          </cell>
          <cell r="D171">
            <v>2</v>
          </cell>
          <cell r="E171" t="str">
            <v>LE BLANC MESNIL</v>
          </cell>
          <cell r="G171" t="str">
            <v>0756S</v>
          </cell>
          <cell r="H171" t="str">
            <v>FERRY JULES</v>
          </cell>
          <cell r="I171" t="str">
            <v>ELM</v>
          </cell>
          <cell r="J171">
            <v>2</v>
          </cell>
          <cell r="K171" t="str">
            <v>LE BLANC MESNIL</v>
          </cell>
        </row>
        <row r="172">
          <cell r="A172" t="str">
            <v>0784X</v>
          </cell>
          <cell r="B172" t="str">
            <v>MACE JEAN (ZEP)</v>
          </cell>
          <cell r="C172" t="str">
            <v>Mat</v>
          </cell>
          <cell r="D172">
            <v>2</v>
          </cell>
          <cell r="E172" t="str">
            <v>LE BLANC MESNIL</v>
          </cell>
          <cell r="G172" t="str">
            <v>0757T</v>
          </cell>
          <cell r="H172" t="str">
            <v>VAILLANT EDOUARD (ZEP)</v>
          </cell>
          <cell r="I172" t="str">
            <v>ELM</v>
          </cell>
          <cell r="J172">
            <v>2</v>
          </cell>
          <cell r="K172" t="str">
            <v>LE BLANC MESNIL</v>
          </cell>
        </row>
        <row r="173">
          <cell r="A173" t="str">
            <v>0786Z</v>
          </cell>
          <cell r="B173" t="str">
            <v>PASTEUR LOUIS</v>
          </cell>
          <cell r="C173" t="str">
            <v>Mat</v>
          </cell>
          <cell r="D173">
            <v>2</v>
          </cell>
          <cell r="E173" t="str">
            <v>LE BLANC MESNIL</v>
          </cell>
          <cell r="G173" t="str">
            <v>0758U</v>
          </cell>
          <cell r="H173" t="str">
            <v>GUESDE JULES (ZEP)</v>
          </cell>
          <cell r="I173" t="str">
            <v>ELM</v>
          </cell>
          <cell r="J173">
            <v>2</v>
          </cell>
          <cell r="K173" t="str">
            <v>LE BLANC MESNIL</v>
          </cell>
        </row>
        <row r="174">
          <cell r="A174" t="str">
            <v>0853X</v>
          </cell>
          <cell r="B174" t="str">
            <v>WALLON HENRI (ZEP)</v>
          </cell>
          <cell r="C174" t="str">
            <v>Mat</v>
          </cell>
          <cell r="D174">
            <v>2</v>
          </cell>
          <cell r="E174" t="str">
            <v>LE BLANC MESNIL</v>
          </cell>
          <cell r="G174" t="str">
            <v>0759V</v>
          </cell>
          <cell r="H174" t="str">
            <v>HUGO</v>
          </cell>
          <cell r="I174" t="str">
            <v>ELM</v>
          </cell>
          <cell r="J174">
            <v>2</v>
          </cell>
          <cell r="K174" t="str">
            <v>LE BLANC MESNIL</v>
          </cell>
        </row>
        <row r="175">
          <cell r="A175" t="str">
            <v>0789C</v>
          </cell>
          <cell r="B175" t="str">
            <v>CRETIER</v>
          </cell>
          <cell r="C175" t="str">
            <v>Mat</v>
          </cell>
          <cell r="D175">
            <v>2</v>
          </cell>
          <cell r="E175" t="str">
            <v>SEVRAN</v>
          </cell>
          <cell r="G175" t="str">
            <v>0761X</v>
          </cell>
          <cell r="H175" t="str">
            <v>AUDIN MAURICE (ZEP)</v>
          </cell>
          <cell r="I175" t="str">
            <v>ELM</v>
          </cell>
          <cell r="J175">
            <v>2</v>
          </cell>
          <cell r="K175" t="str">
            <v>LE BLANC MESNIL</v>
          </cell>
        </row>
        <row r="176">
          <cell r="A176" t="str">
            <v>1312W</v>
          </cell>
          <cell r="B176" t="str">
            <v>CURIE MARIE (ZEP)</v>
          </cell>
          <cell r="C176" t="str">
            <v>Mat</v>
          </cell>
          <cell r="D176">
            <v>2</v>
          </cell>
          <cell r="E176" t="str">
            <v>SEVRAN</v>
          </cell>
          <cell r="G176" t="str">
            <v>0762Y</v>
          </cell>
          <cell r="H176" t="str">
            <v>MACE JEAN (ZEP)</v>
          </cell>
          <cell r="I176" t="str">
            <v>ELM</v>
          </cell>
          <cell r="J176">
            <v>2</v>
          </cell>
          <cell r="K176" t="str">
            <v>LE BLANC MESNIL</v>
          </cell>
        </row>
        <row r="177">
          <cell r="A177" t="str">
            <v>2071W</v>
          </cell>
          <cell r="B177" t="str">
            <v>DOLTO (ZEP)</v>
          </cell>
          <cell r="C177" t="str">
            <v>Mat</v>
          </cell>
          <cell r="D177">
            <v>2</v>
          </cell>
          <cell r="E177" t="str">
            <v>SEVRAN</v>
          </cell>
          <cell r="G177" t="str">
            <v>0765B</v>
          </cell>
          <cell r="H177" t="str">
            <v>ELUARD PAUL</v>
          </cell>
          <cell r="I177" t="str">
            <v>ELM</v>
          </cell>
          <cell r="J177">
            <v>2</v>
          </cell>
          <cell r="K177" t="str">
            <v>LE BLANC MESNIL</v>
          </cell>
        </row>
        <row r="178">
          <cell r="A178" t="str">
            <v>1523A</v>
          </cell>
          <cell r="B178" t="str">
            <v>FRANCE ANATOLE (ZEP)</v>
          </cell>
          <cell r="C178" t="str">
            <v>Mat</v>
          </cell>
          <cell r="D178">
            <v>2</v>
          </cell>
          <cell r="E178" t="str">
            <v>SEVRAN</v>
          </cell>
          <cell r="G178" t="str">
            <v>0837E</v>
          </cell>
          <cell r="H178" t="str">
            <v>JOLIOT-CURIE</v>
          </cell>
          <cell r="I178" t="str">
            <v>ELM</v>
          </cell>
          <cell r="J178">
            <v>2</v>
          </cell>
          <cell r="K178" t="str">
            <v>LE BLANC MESNIL</v>
          </cell>
        </row>
        <row r="179">
          <cell r="A179" t="str">
            <v>0790D</v>
          </cell>
          <cell r="B179" t="str">
            <v>HUGO VICTOR</v>
          </cell>
          <cell r="C179" t="str">
            <v>Mat</v>
          </cell>
          <cell r="D179">
            <v>2</v>
          </cell>
          <cell r="E179" t="str">
            <v>SEVRAN</v>
          </cell>
          <cell r="G179" t="str">
            <v>0854Y</v>
          </cell>
          <cell r="H179" t="str">
            <v>WALLON HENRI (ZEP)</v>
          </cell>
          <cell r="I179" t="str">
            <v>ELM</v>
          </cell>
          <cell r="J179">
            <v>2</v>
          </cell>
          <cell r="K179" t="str">
            <v>LE BLANC MESNIL</v>
          </cell>
        </row>
        <row r="180">
          <cell r="A180" t="str">
            <v>1567Y</v>
          </cell>
          <cell r="B180" t="str">
            <v>MONTAIGNE </v>
          </cell>
          <cell r="C180" t="str">
            <v>Mat</v>
          </cell>
          <cell r="D180">
            <v>2</v>
          </cell>
          <cell r="E180" t="str">
            <v>SEVRAN</v>
          </cell>
          <cell r="G180" t="str">
            <v>0870R</v>
          </cell>
          <cell r="H180" t="str">
            <v>LURCAT JEAN (ZEP)</v>
          </cell>
          <cell r="I180" t="str">
            <v>ELM</v>
          </cell>
          <cell r="J180">
            <v>2</v>
          </cell>
          <cell r="K180" t="str">
            <v>LE BLANC MESNIL</v>
          </cell>
        </row>
        <row r="181">
          <cell r="A181" t="str">
            <v>0791E</v>
          </cell>
          <cell r="B181" t="str">
            <v>PERRIN JEAN (ZEP)</v>
          </cell>
          <cell r="C181" t="str">
            <v>Mat</v>
          </cell>
          <cell r="D181">
            <v>2</v>
          </cell>
          <cell r="E181" t="str">
            <v>SEVRAN</v>
          </cell>
          <cell r="G181" t="str">
            <v>1246Z</v>
          </cell>
          <cell r="H181" t="str">
            <v>DECOUR JACQUES</v>
          </cell>
          <cell r="I181" t="str">
            <v>ELM</v>
          </cell>
          <cell r="J181">
            <v>2</v>
          </cell>
          <cell r="K181" t="str">
            <v>LE BLANC MESNIL</v>
          </cell>
        </row>
        <row r="182">
          <cell r="A182" t="str">
            <v>1059W</v>
          </cell>
          <cell r="B182" t="str">
            <v>PRIMEVERES (ZEP)</v>
          </cell>
          <cell r="C182" t="str">
            <v>Mat</v>
          </cell>
          <cell r="D182">
            <v>2</v>
          </cell>
          <cell r="E182" t="str">
            <v>SEVRAN</v>
          </cell>
          <cell r="G182" t="str">
            <v>0712U</v>
          </cell>
          <cell r="H182" t="str">
            <v>HUGO VICTOR</v>
          </cell>
          <cell r="I182" t="str">
            <v>ELM</v>
          </cell>
          <cell r="J182">
            <v>2</v>
          </cell>
          <cell r="K182" t="str">
            <v>SEVRAN</v>
          </cell>
        </row>
        <row r="183">
          <cell r="A183" t="str">
            <v>1889Y</v>
          </cell>
          <cell r="B183" t="str">
            <v>RAVEL</v>
          </cell>
          <cell r="C183" t="str">
            <v>Mat</v>
          </cell>
          <cell r="D183">
            <v>2</v>
          </cell>
          <cell r="E183" t="str">
            <v>SEVRAN</v>
          </cell>
          <cell r="G183" t="str">
            <v>0714W</v>
          </cell>
          <cell r="H183" t="str">
            <v>PERRIN JEAN (ZEP)</v>
          </cell>
          <cell r="I183" t="str">
            <v>ELM</v>
          </cell>
          <cell r="J183">
            <v>2</v>
          </cell>
          <cell r="K183" t="str">
            <v>SEVRAN</v>
          </cell>
        </row>
        <row r="184">
          <cell r="A184" t="str">
            <v>1460G</v>
          </cell>
          <cell r="B184" t="str">
            <v>SAINT-EXUPERY (AZ2)</v>
          </cell>
          <cell r="C184" t="str">
            <v>Mat</v>
          </cell>
          <cell r="D184">
            <v>2</v>
          </cell>
          <cell r="E184" t="str">
            <v>SEVRAN</v>
          </cell>
          <cell r="G184" t="str">
            <v>0715X</v>
          </cell>
          <cell r="H184" t="str">
            <v>BERNARD CLAUDE (ZEP)</v>
          </cell>
          <cell r="I184" t="str">
            <v>ELM</v>
          </cell>
          <cell r="J184">
            <v>2</v>
          </cell>
          <cell r="K184" t="str">
            <v>SEVRAN</v>
          </cell>
        </row>
        <row r="185">
          <cell r="A185" t="str">
            <v>1636Y</v>
          </cell>
          <cell r="B185" t="str">
            <v>SEVIGNE</v>
          </cell>
          <cell r="C185" t="str">
            <v>Mat</v>
          </cell>
          <cell r="D185">
            <v>2</v>
          </cell>
          <cell r="E185" t="str">
            <v>SEVRAN</v>
          </cell>
          <cell r="G185" t="str">
            <v>1153Y</v>
          </cell>
          <cell r="H185" t="str">
            <v>NOBEL (ZEP)</v>
          </cell>
          <cell r="I185" t="str">
            <v>ELM</v>
          </cell>
          <cell r="J185">
            <v>2</v>
          </cell>
          <cell r="K185" t="str">
            <v>SEVRAN</v>
          </cell>
        </row>
        <row r="186">
          <cell r="A186" t="str">
            <v>1454A</v>
          </cell>
          <cell r="B186" t="str">
            <v>VILLON FRANCOIS (ZEP)</v>
          </cell>
          <cell r="C186" t="str">
            <v>Mat</v>
          </cell>
          <cell r="D186">
            <v>2</v>
          </cell>
          <cell r="E186" t="str">
            <v>SEVRAN</v>
          </cell>
          <cell r="G186" t="str">
            <v>1313X</v>
          </cell>
          <cell r="H186" t="str">
            <v>SAINT-EXUPERY (AZ2)</v>
          </cell>
          <cell r="I186" t="str">
            <v>ELM</v>
          </cell>
          <cell r="J186">
            <v>2</v>
          </cell>
          <cell r="K186" t="str">
            <v>SEVRAN</v>
          </cell>
        </row>
        <row r="187">
          <cell r="A187" t="str">
            <v>1751Y</v>
          </cell>
          <cell r="B187" t="str">
            <v>ZOLA EMILE (ZEP)</v>
          </cell>
          <cell r="C187" t="str">
            <v>Mat</v>
          </cell>
          <cell r="D187">
            <v>2</v>
          </cell>
          <cell r="E187" t="str">
            <v>SEVRAN</v>
          </cell>
          <cell r="G187" t="str">
            <v>1314Y</v>
          </cell>
          <cell r="H187" t="str">
            <v>CURIE MARIE (ZEP)</v>
          </cell>
          <cell r="I187" t="str">
            <v>ELM</v>
          </cell>
          <cell r="J187">
            <v>2</v>
          </cell>
          <cell r="K187" t="str">
            <v>SEVRAN</v>
          </cell>
        </row>
        <row r="188">
          <cell r="A188" t="str">
            <v>1317B</v>
          </cell>
          <cell r="B188" t="str">
            <v>BALZAC HONORE</v>
          </cell>
          <cell r="C188" t="str">
            <v>Mat</v>
          </cell>
          <cell r="D188">
            <v>2</v>
          </cell>
          <cell r="E188" t="str">
            <v>TREMBLAY EN FRANCE</v>
          </cell>
          <cell r="G188" t="str">
            <v>1315Z</v>
          </cell>
          <cell r="H188" t="str">
            <v>CRETIER</v>
          </cell>
          <cell r="I188" t="str">
            <v>ELM</v>
          </cell>
          <cell r="J188">
            <v>2</v>
          </cell>
          <cell r="K188" t="str">
            <v>SEVRAN</v>
          </cell>
        </row>
        <row r="189">
          <cell r="A189" t="str">
            <v>0795J</v>
          </cell>
          <cell r="B189" t="str">
            <v>BUISSON SUZANNE</v>
          </cell>
          <cell r="C189" t="str">
            <v>Mat</v>
          </cell>
          <cell r="D189">
            <v>2</v>
          </cell>
          <cell r="E189" t="str">
            <v>TREMBLAY EN FRANCE</v>
          </cell>
          <cell r="G189" t="str">
            <v>1473W</v>
          </cell>
          <cell r="H189" t="str">
            <v>VILLON FRANCOIS (ZEP)</v>
          </cell>
          <cell r="I189" t="str">
            <v>ELM</v>
          </cell>
          <cell r="J189">
            <v>2</v>
          </cell>
          <cell r="K189" t="str">
            <v>SEVRAN</v>
          </cell>
        </row>
        <row r="190">
          <cell r="A190" t="str">
            <v>0794H</v>
          </cell>
          <cell r="B190" t="str">
            <v>CASANOVA DANIELLE</v>
          </cell>
          <cell r="C190" t="str">
            <v>Mat</v>
          </cell>
          <cell r="D190">
            <v>2</v>
          </cell>
          <cell r="E190" t="str">
            <v>TREMBLAY EN FRANCE</v>
          </cell>
          <cell r="G190" t="str">
            <v>1535N</v>
          </cell>
          <cell r="H190" t="str">
            <v>FRANCE ANATOLE (ZEP)</v>
          </cell>
          <cell r="I190" t="str">
            <v>ELM</v>
          </cell>
          <cell r="J190">
            <v>2</v>
          </cell>
          <cell r="K190" t="str">
            <v>SEVRAN</v>
          </cell>
        </row>
        <row r="191">
          <cell r="A191" t="str">
            <v>0984P</v>
          </cell>
          <cell r="B191" t="str">
            <v>COTTON EUGENIE</v>
          </cell>
          <cell r="C191" t="str">
            <v>Mat</v>
          </cell>
          <cell r="D191">
            <v>2</v>
          </cell>
          <cell r="E191" t="str">
            <v>TREMBLAY EN FRANCE</v>
          </cell>
          <cell r="G191" t="str">
            <v>1590Y</v>
          </cell>
          <cell r="H191" t="str">
            <v>MONTAIGNE </v>
          </cell>
          <cell r="I191" t="str">
            <v>ELM</v>
          </cell>
          <cell r="J191">
            <v>2</v>
          </cell>
          <cell r="K191" t="str">
            <v>SEVRAN</v>
          </cell>
        </row>
        <row r="192">
          <cell r="A192" t="str">
            <v>0793G</v>
          </cell>
          <cell r="B192" t="str">
            <v>CURIE MARIE</v>
          </cell>
          <cell r="C192" t="str">
            <v>Mat</v>
          </cell>
          <cell r="D192">
            <v>2</v>
          </cell>
          <cell r="E192" t="str">
            <v>TREMBLAY EN FRANCE</v>
          </cell>
          <cell r="G192" t="str">
            <v>1626M</v>
          </cell>
          <cell r="H192" t="str">
            <v>VOLTAIRE (ZEP)</v>
          </cell>
          <cell r="I192" t="str">
            <v>ELM</v>
          </cell>
          <cell r="J192">
            <v>2</v>
          </cell>
          <cell r="K192" t="str">
            <v>SEVRAN</v>
          </cell>
        </row>
        <row r="193">
          <cell r="A193" t="str">
            <v>1637Z</v>
          </cell>
          <cell r="B193" t="str">
            <v>DESNOS ROBERT</v>
          </cell>
          <cell r="C193" t="str">
            <v>Mat</v>
          </cell>
          <cell r="D193">
            <v>2</v>
          </cell>
          <cell r="E193" t="str">
            <v>TREMBLAY EN FRANCE</v>
          </cell>
          <cell r="G193" t="str">
            <v>1756D</v>
          </cell>
          <cell r="H193" t="str">
            <v>SEVIGNE</v>
          </cell>
          <cell r="I193" t="str">
            <v>ELM</v>
          </cell>
          <cell r="J193">
            <v>2</v>
          </cell>
          <cell r="K193" t="str">
            <v>SEVRAN</v>
          </cell>
        </row>
        <row r="194">
          <cell r="A194" t="str">
            <v>0792F</v>
          </cell>
          <cell r="B194" t="str">
            <v>FRANCE ANATOLE</v>
          </cell>
          <cell r="C194" t="str">
            <v>Mat</v>
          </cell>
          <cell r="D194">
            <v>2</v>
          </cell>
          <cell r="E194" t="str">
            <v>TREMBLAY EN FRANCE</v>
          </cell>
          <cell r="G194" t="str">
            <v>1876J</v>
          </cell>
          <cell r="H194" t="str">
            <v>DESNOS</v>
          </cell>
          <cell r="I194" t="str">
            <v>ELM</v>
          </cell>
          <cell r="J194">
            <v>2</v>
          </cell>
          <cell r="K194" t="str">
            <v>SEVRAN</v>
          </cell>
        </row>
        <row r="195">
          <cell r="A195" t="str">
            <v>1568Z</v>
          </cell>
          <cell r="B195" t="str">
            <v>LABOURBE JEANNE (AZ2)</v>
          </cell>
          <cell r="C195" t="str">
            <v>Mat</v>
          </cell>
          <cell r="D195">
            <v>2</v>
          </cell>
          <cell r="E195" t="str">
            <v>TREMBLAY EN FRANCE</v>
          </cell>
          <cell r="G195" t="str">
            <v>1890Z</v>
          </cell>
          <cell r="H195" t="str">
            <v>ZOLA EMILE (ZEP)</v>
          </cell>
          <cell r="I195" t="str">
            <v>ELM</v>
          </cell>
          <cell r="J195">
            <v>2</v>
          </cell>
          <cell r="K195" t="str">
            <v>SEVRAN</v>
          </cell>
        </row>
        <row r="196">
          <cell r="A196" t="str">
            <v>1450W</v>
          </cell>
          <cell r="B196" t="str">
            <v>LANGEVIN PAUL (ZEP)</v>
          </cell>
          <cell r="C196" t="str">
            <v>Mat</v>
          </cell>
          <cell r="D196">
            <v>2</v>
          </cell>
          <cell r="E196" t="str">
            <v>TREMBLAY EN FRANCE</v>
          </cell>
          <cell r="G196" t="str">
            <v>2372Y</v>
          </cell>
          <cell r="H196" t="str">
            <v>LAMARTINE</v>
          </cell>
          <cell r="I196" t="str">
            <v>ELM</v>
          </cell>
          <cell r="J196">
            <v>2</v>
          </cell>
          <cell r="K196" t="str">
            <v>SEVRAN</v>
          </cell>
        </row>
        <row r="197">
          <cell r="A197" t="str">
            <v>0719B</v>
          </cell>
          <cell r="B197" t="str">
            <v>MALRAUX ANDRE (prim)</v>
          </cell>
          <cell r="C197" t="str">
            <v>Mat</v>
          </cell>
          <cell r="D197">
            <v>2</v>
          </cell>
          <cell r="E197" t="str">
            <v>TREMBLAY EN FRANCE</v>
          </cell>
          <cell r="G197" t="str">
            <v>0719B</v>
          </cell>
          <cell r="H197" t="str">
            <v>MALRAUX ANDRE (prim)</v>
          </cell>
          <cell r="I197" t="str">
            <v>ELM</v>
          </cell>
          <cell r="J197">
            <v>2</v>
          </cell>
          <cell r="K197" t="str">
            <v>TREMBLAY EN FRANCE</v>
          </cell>
        </row>
        <row r="198">
          <cell r="A198" t="str">
            <v>1879M</v>
          </cell>
          <cell r="B198" t="str">
            <v>PREVERT JACQUES</v>
          </cell>
          <cell r="C198" t="str">
            <v>Mat</v>
          </cell>
          <cell r="D198">
            <v>2</v>
          </cell>
          <cell r="E198" t="str">
            <v>TREMBLAY EN FRANCE</v>
          </cell>
          <cell r="G198" t="str">
            <v>0720C</v>
          </cell>
          <cell r="H198" t="str">
            <v>VARLIN EUGENE</v>
          </cell>
          <cell r="I198" t="str">
            <v>ELM</v>
          </cell>
          <cell r="J198">
            <v>2</v>
          </cell>
          <cell r="K198" t="str">
            <v>TREMBLAY EN FRANCE</v>
          </cell>
        </row>
        <row r="199">
          <cell r="A199" t="str">
            <v>1561S</v>
          </cell>
          <cell r="B199" t="str">
            <v>TRIOLET ELSA</v>
          </cell>
          <cell r="C199" t="str">
            <v>Mat</v>
          </cell>
          <cell r="D199">
            <v>2</v>
          </cell>
          <cell r="E199" t="str">
            <v>TREMBLAY EN FRANCE</v>
          </cell>
          <cell r="G199" t="str">
            <v>0721D</v>
          </cell>
          <cell r="H199" t="str">
            <v>FERRY JULES</v>
          </cell>
          <cell r="I199" t="str">
            <v>ELM</v>
          </cell>
          <cell r="J199">
            <v>2</v>
          </cell>
          <cell r="K199" t="str">
            <v>TREMBLAY EN FRANCE</v>
          </cell>
        </row>
        <row r="200">
          <cell r="A200" t="str">
            <v>1993L</v>
          </cell>
          <cell r="B200" t="str">
            <v>CHARLEMAGNE (ZEP)</v>
          </cell>
          <cell r="C200" t="str">
            <v>Mat</v>
          </cell>
          <cell r="D200">
            <v>2</v>
          </cell>
          <cell r="E200" t="str">
            <v>VILLEPINTE</v>
          </cell>
          <cell r="G200" t="str">
            <v>0724G</v>
          </cell>
          <cell r="H200" t="str">
            <v>JAURES JEAN</v>
          </cell>
          <cell r="I200" t="str">
            <v>ELM</v>
          </cell>
          <cell r="J200">
            <v>2</v>
          </cell>
          <cell r="K200" t="str">
            <v>TREMBLAY EN FRANCE</v>
          </cell>
        </row>
        <row r="201">
          <cell r="A201" t="str">
            <v>1451X</v>
          </cell>
          <cell r="B201" t="str">
            <v>FONTAINE MALLET (ZEP)</v>
          </cell>
          <cell r="C201" t="str">
            <v>Mat</v>
          </cell>
          <cell r="D201">
            <v>2</v>
          </cell>
          <cell r="E201" t="str">
            <v>VILLEPINTE</v>
          </cell>
          <cell r="G201" t="str">
            <v>0725H</v>
          </cell>
          <cell r="H201" t="str">
            <v>CURIE MARIE</v>
          </cell>
          <cell r="I201" t="str">
            <v>ELM</v>
          </cell>
          <cell r="J201">
            <v>2</v>
          </cell>
          <cell r="K201" t="str">
            <v>TREMBLAY EN FRANCE</v>
          </cell>
        </row>
        <row r="202">
          <cell r="A202" t="str">
            <v>0767D</v>
          </cell>
          <cell r="B202" t="str">
            <v>HUGO VICTOR</v>
          </cell>
          <cell r="C202" t="str">
            <v>Mat</v>
          </cell>
          <cell r="D202">
            <v>2</v>
          </cell>
          <cell r="E202" t="str">
            <v>VILLEPINTE</v>
          </cell>
          <cell r="G202" t="str">
            <v>1001H</v>
          </cell>
          <cell r="H202" t="str">
            <v>COTTON EUGENIE</v>
          </cell>
          <cell r="I202" t="str">
            <v>ELM</v>
          </cell>
          <cell r="J202">
            <v>2</v>
          </cell>
          <cell r="K202" t="str">
            <v>TREMBLAY EN FRANCE</v>
          </cell>
        </row>
        <row r="203">
          <cell r="A203" t="str">
            <v>0797L</v>
          </cell>
          <cell r="B203" t="str">
            <v>LANGEVIN PAUL</v>
          </cell>
          <cell r="C203" t="str">
            <v>Mat</v>
          </cell>
          <cell r="D203">
            <v>2</v>
          </cell>
          <cell r="E203" t="str">
            <v>VILLEPINTE</v>
          </cell>
          <cell r="G203" t="str">
            <v>1318C</v>
          </cell>
          <cell r="H203" t="str">
            <v>BALZAC HONORE</v>
          </cell>
          <cell r="I203" t="str">
            <v>ELM</v>
          </cell>
          <cell r="J203">
            <v>2</v>
          </cell>
          <cell r="K203" t="str">
            <v>TREMBLAY EN FRANCE</v>
          </cell>
        </row>
        <row r="204">
          <cell r="A204" t="str">
            <v>2072X</v>
          </cell>
          <cell r="B204" t="str">
            <v>MARIE LAURENCIN (prim)</v>
          </cell>
          <cell r="C204" t="str">
            <v>Mat</v>
          </cell>
          <cell r="D204">
            <v>2</v>
          </cell>
          <cell r="E204" t="str">
            <v>VILLEPINTE</v>
          </cell>
          <cell r="G204" t="str">
            <v>1319D</v>
          </cell>
          <cell r="H204" t="str">
            <v>MOULIN JEAN</v>
          </cell>
          <cell r="I204" t="str">
            <v>ELM</v>
          </cell>
          <cell r="J204">
            <v>2</v>
          </cell>
          <cell r="K204" t="str">
            <v>TREMBLAY EN FRANCE</v>
          </cell>
        </row>
        <row r="205">
          <cell r="A205" t="str">
            <v>1880N</v>
          </cell>
          <cell r="B205" t="str">
            <v>MERISIERS (AZ2)</v>
          </cell>
          <cell r="C205" t="str">
            <v>Mat</v>
          </cell>
          <cell r="D205">
            <v>2</v>
          </cell>
          <cell r="E205" t="str">
            <v>VILLEPINTE</v>
          </cell>
          <cell r="G205" t="str">
            <v>1320E</v>
          </cell>
          <cell r="H205" t="str">
            <v>FRANCE ANATOLE</v>
          </cell>
          <cell r="I205" t="str">
            <v>ELM</v>
          </cell>
          <cell r="J205">
            <v>2</v>
          </cell>
          <cell r="K205" t="str">
            <v>TREMBLAY EN FRANCE</v>
          </cell>
        </row>
        <row r="206">
          <cell r="A206" t="str">
            <v>1639B</v>
          </cell>
          <cell r="B206" t="str">
            <v>PASTEUR (ZEP)</v>
          </cell>
          <cell r="C206" t="str">
            <v>Mat</v>
          </cell>
          <cell r="D206">
            <v>2</v>
          </cell>
          <cell r="E206" t="str">
            <v>VILLEPINTE</v>
          </cell>
          <cell r="G206" t="str">
            <v>1421P</v>
          </cell>
          <cell r="H206" t="str">
            <v>HUGO VICTOR</v>
          </cell>
          <cell r="I206" t="str">
            <v>ELM</v>
          </cell>
          <cell r="J206">
            <v>2</v>
          </cell>
          <cell r="K206" t="str">
            <v>TREMBLAY EN FRANCE</v>
          </cell>
        </row>
        <row r="207">
          <cell r="A207" t="str">
            <v>1486K</v>
          </cell>
          <cell r="B207" t="str">
            <v>SAINT-EXUPERY</v>
          </cell>
          <cell r="C207" t="str">
            <v>Mat</v>
          </cell>
          <cell r="D207">
            <v>2</v>
          </cell>
          <cell r="E207" t="str">
            <v>VILLEPINTE</v>
          </cell>
          <cell r="G207" t="str">
            <v>1550E</v>
          </cell>
          <cell r="H207" t="str">
            <v>LANGEVIN PAUL (ZEP)</v>
          </cell>
          <cell r="I207" t="str">
            <v>ELM</v>
          </cell>
          <cell r="J207">
            <v>2</v>
          </cell>
          <cell r="K207" t="str">
            <v>TREMBLAY EN FRANCE</v>
          </cell>
        </row>
        <row r="208">
          <cell r="A208" t="str">
            <v>0796K</v>
          </cell>
          <cell r="B208" t="str">
            <v>VERT-GALANT</v>
          </cell>
          <cell r="C208" t="str">
            <v>Mat</v>
          </cell>
          <cell r="D208">
            <v>2</v>
          </cell>
          <cell r="E208" t="str">
            <v>VILLEPINTE</v>
          </cell>
          <cell r="G208" t="str">
            <v>1588W</v>
          </cell>
          <cell r="H208" t="str">
            <v>BROSSOLETTE PIERRE</v>
          </cell>
          <cell r="I208" t="str">
            <v>ELM</v>
          </cell>
          <cell r="J208">
            <v>2</v>
          </cell>
          <cell r="K208" t="str">
            <v>TREMBLAY EN FRANCE</v>
          </cell>
        </row>
        <row r="209">
          <cell r="A209" t="str">
            <v>1789P</v>
          </cell>
          <cell r="B209" t="str">
            <v>WALLON HENRI</v>
          </cell>
          <cell r="C209" t="str">
            <v>Mat</v>
          </cell>
          <cell r="D209">
            <v>2</v>
          </cell>
          <cell r="E209" t="str">
            <v>VILLEPINTE</v>
          </cell>
          <cell r="G209" t="str">
            <v>1589X</v>
          </cell>
          <cell r="H209" t="str">
            <v>ROSENBERG JULIUS ET ETHEL (ZEP)</v>
          </cell>
          <cell r="I209" t="str">
            <v>ELM</v>
          </cell>
          <cell r="J209">
            <v>2</v>
          </cell>
          <cell r="K209" t="str">
            <v>TREMBLAY EN FRANCE</v>
          </cell>
        </row>
        <row r="210">
          <cell r="A210" t="str">
            <v>0422D</v>
          </cell>
          <cell r="B210" t="str">
            <v>BARBUSSE HENRI </v>
          </cell>
          <cell r="C210" t="str">
            <v>Mat</v>
          </cell>
          <cell r="D210">
            <v>3</v>
          </cell>
          <cell r="E210" t="str">
            <v>BAGNOLET</v>
          </cell>
          <cell r="G210" t="str">
            <v>1757E</v>
          </cell>
          <cell r="H210" t="str">
            <v>POLITZER GEORGES (AZ2)</v>
          </cell>
          <cell r="I210" t="str">
            <v>ELM</v>
          </cell>
          <cell r="J210">
            <v>2</v>
          </cell>
          <cell r="K210" t="str">
            <v>TREMBLAY EN FRANCE</v>
          </cell>
        </row>
        <row r="211">
          <cell r="A211" t="str">
            <v>1502C</v>
          </cell>
          <cell r="B211" t="str">
            <v>CAPSULERIE</v>
          </cell>
          <cell r="C211" t="str">
            <v>Mat</v>
          </cell>
          <cell r="D211">
            <v>3</v>
          </cell>
          <cell r="E211" t="str">
            <v>BAGNOLET</v>
          </cell>
          <cell r="G211" t="str">
            <v>0709R</v>
          </cell>
          <cell r="H211" t="str">
            <v>HUGO</v>
          </cell>
          <cell r="I211" t="str">
            <v>ELM</v>
          </cell>
          <cell r="J211">
            <v>2</v>
          </cell>
          <cell r="K211" t="str">
            <v>VILLEPINTE</v>
          </cell>
        </row>
        <row r="212">
          <cell r="A212" t="str">
            <v>0478P</v>
          </cell>
          <cell r="B212" t="str">
            <v>FERRY JULES</v>
          </cell>
          <cell r="C212" t="str">
            <v>Mat</v>
          </cell>
          <cell r="D212">
            <v>3</v>
          </cell>
          <cell r="E212" t="str">
            <v>BAGNOLET</v>
          </cell>
          <cell r="G212" t="str">
            <v>0726J</v>
          </cell>
          <cell r="H212" t="str">
            <v>LANGEVIN PAUL</v>
          </cell>
          <cell r="I212" t="str">
            <v>ELM</v>
          </cell>
          <cell r="J212">
            <v>2</v>
          </cell>
          <cell r="K212" t="str">
            <v>VILLEPINTE</v>
          </cell>
        </row>
        <row r="213">
          <cell r="A213" t="str">
            <v>0427J</v>
          </cell>
          <cell r="B213" t="str">
            <v>FROMOND FRANCINE</v>
          </cell>
          <cell r="C213" t="str">
            <v>Mat</v>
          </cell>
          <cell r="D213">
            <v>3</v>
          </cell>
          <cell r="E213" t="str">
            <v>BAGNOLET</v>
          </cell>
          <cell r="G213" t="str">
            <v>0728L</v>
          </cell>
          <cell r="H213" t="str">
            <v>VERT-GALANT 1</v>
          </cell>
          <cell r="I213" t="str">
            <v>ELM</v>
          </cell>
          <cell r="J213">
            <v>2</v>
          </cell>
          <cell r="K213" t="str">
            <v>VILLEPINTE</v>
          </cell>
        </row>
        <row r="214">
          <cell r="A214" t="str">
            <v>0407M</v>
          </cell>
          <cell r="B214" t="str">
            <v>JAURES JEAN</v>
          </cell>
          <cell r="C214" t="str">
            <v>Mat</v>
          </cell>
          <cell r="D214">
            <v>3</v>
          </cell>
          <cell r="E214" t="str">
            <v>BAGNOLET</v>
          </cell>
          <cell r="G214" t="str">
            <v>0729M</v>
          </cell>
          <cell r="H214" t="str">
            <v>VERT-GALANT 2</v>
          </cell>
          <cell r="I214" t="str">
            <v>ELM</v>
          </cell>
          <cell r="J214">
            <v>2</v>
          </cell>
          <cell r="K214" t="str">
            <v>VILLEPINTE</v>
          </cell>
        </row>
        <row r="215">
          <cell r="A215" t="str">
            <v>0454N</v>
          </cell>
          <cell r="B215" t="str">
            <v>JOLIOT-CURIE IRENE ET FRE</v>
          </cell>
          <cell r="C215" t="str">
            <v>Mat</v>
          </cell>
          <cell r="D215">
            <v>3</v>
          </cell>
          <cell r="E215" t="str">
            <v>BAGNOLET</v>
          </cell>
          <cell r="G215" t="str">
            <v>1472V</v>
          </cell>
          <cell r="H215" t="str">
            <v>AUBRAC LUCIE (F. MALLET)  (ZEP)</v>
          </cell>
          <cell r="I215" t="str">
            <v>ELM</v>
          </cell>
          <cell r="J215">
            <v>2</v>
          </cell>
          <cell r="K215" t="str">
            <v>VILLEPINTE</v>
          </cell>
        </row>
        <row r="216">
          <cell r="A216" t="str">
            <v>0512B</v>
          </cell>
          <cell r="B216" t="str">
            <v>LANGEVIN PAUL</v>
          </cell>
          <cell r="C216" t="str">
            <v>Mat</v>
          </cell>
          <cell r="D216">
            <v>3</v>
          </cell>
          <cell r="E216" t="str">
            <v>BAGNOLET</v>
          </cell>
          <cell r="G216" t="str">
            <v>1524B</v>
          </cell>
          <cell r="H216" t="str">
            <v>MOULIN JEAN (ZEP)</v>
          </cell>
          <cell r="I216" t="str">
            <v>ELM</v>
          </cell>
          <cell r="J216">
            <v>2</v>
          </cell>
          <cell r="K216" t="str">
            <v>VILLEPINTE</v>
          </cell>
        </row>
        <row r="217">
          <cell r="A217" t="str">
            <v>0502R</v>
          </cell>
          <cell r="B217" t="str">
            <v>PECHE D OR </v>
          </cell>
          <cell r="C217" t="str">
            <v>Mat</v>
          </cell>
          <cell r="D217">
            <v>3</v>
          </cell>
          <cell r="E217" t="str">
            <v>BAGNOLET</v>
          </cell>
          <cell r="G217" t="str">
            <v>1627N</v>
          </cell>
          <cell r="H217" t="str">
            <v>SAINT-EXUPERY</v>
          </cell>
          <cell r="I217" t="str">
            <v>ELM</v>
          </cell>
          <cell r="J217">
            <v>2</v>
          </cell>
          <cell r="K217" t="str">
            <v>VILLEPINTE</v>
          </cell>
        </row>
        <row r="218">
          <cell r="A218" t="str">
            <v>1179B</v>
          </cell>
          <cell r="B218" t="str">
            <v>TRAVAIL </v>
          </cell>
          <cell r="C218" t="str">
            <v>Mat</v>
          </cell>
          <cell r="D218">
            <v>3</v>
          </cell>
          <cell r="E218" t="str">
            <v>BAGNOLET</v>
          </cell>
          <cell r="G218" t="str">
            <v>1758F</v>
          </cell>
          <cell r="H218" t="str">
            <v>PASTEUR (ZEP)</v>
          </cell>
          <cell r="I218" t="str">
            <v>ELM</v>
          </cell>
          <cell r="J218">
            <v>2</v>
          </cell>
          <cell r="K218" t="str">
            <v>VILLEPINTE</v>
          </cell>
        </row>
        <row r="219">
          <cell r="A219" t="str">
            <v>0565J</v>
          </cell>
          <cell r="B219" t="str">
            <v>WALLON HENRI </v>
          </cell>
          <cell r="C219" t="str">
            <v>Mat</v>
          </cell>
          <cell r="D219">
            <v>3</v>
          </cell>
          <cell r="E219" t="str">
            <v>BAGNOLET</v>
          </cell>
          <cell r="G219" t="str">
            <v>1911X</v>
          </cell>
          <cell r="H219" t="str">
            <v>DE GAULLE CHARLES (AZ2)</v>
          </cell>
          <cell r="I219" t="str">
            <v>ELM</v>
          </cell>
          <cell r="J219">
            <v>2</v>
          </cell>
          <cell r="K219" t="str">
            <v>VILLEPINTE</v>
          </cell>
        </row>
        <row r="220">
          <cell r="A220" t="str">
            <v>0563G</v>
          </cell>
          <cell r="B220" t="str">
            <v>BARBUSSE HENRI (ZEP)</v>
          </cell>
          <cell r="C220" t="str">
            <v>Mat</v>
          </cell>
          <cell r="D220">
            <v>3</v>
          </cell>
          <cell r="E220" t="str">
            <v>BOBIGNY  5</v>
          </cell>
          <cell r="G220" t="str">
            <v>2028Z</v>
          </cell>
          <cell r="H220" t="str">
            <v>PEGUY CHARLES (ZEP)</v>
          </cell>
          <cell r="I220" t="str">
            <v>ELM</v>
          </cell>
          <cell r="J220">
            <v>2</v>
          </cell>
          <cell r="K220" t="str">
            <v>VILLEPINTE</v>
          </cell>
        </row>
        <row r="221">
          <cell r="A221" t="str">
            <v>1628P</v>
          </cell>
          <cell r="B221" t="str">
            <v>BERLIOZ HECTOR (AZ2)</v>
          </cell>
          <cell r="C221" t="str">
            <v>Mat</v>
          </cell>
          <cell r="D221">
            <v>3</v>
          </cell>
          <cell r="E221" t="str">
            <v>BOBIGNY  1</v>
          </cell>
          <cell r="G221" t="str">
            <v>2072X</v>
          </cell>
          <cell r="H221" t="str">
            <v>MARIE LAURENCIN (prim)</v>
          </cell>
          <cell r="I221" t="str">
            <v>ELM</v>
          </cell>
          <cell r="J221">
            <v>2</v>
          </cell>
          <cell r="K221" t="str">
            <v>VILLEPINTE</v>
          </cell>
        </row>
        <row r="222">
          <cell r="A222" t="str">
            <v>0484W</v>
          </cell>
          <cell r="B222" t="str">
            <v>CACHIN MARCEL (ZEP)</v>
          </cell>
          <cell r="C222" t="str">
            <v>Mat</v>
          </cell>
          <cell r="D222">
            <v>3</v>
          </cell>
          <cell r="E222" t="str">
            <v>BOBIGNY  5</v>
          </cell>
          <cell r="G222" t="str">
            <v>0169D</v>
          </cell>
          <cell r="H222" t="str">
            <v>JOLIOT-CURIE</v>
          </cell>
          <cell r="I222" t="str">
            <v>ELM</v>
          </cell>
          <cell r="J222">
            <v>3</v>
          </cell>
          <cell r="K222" t="str">
            <v>BAGNOLET</v>
          </cell>
        </row>
        <row r="223">
          <cell r="A223" t="str">
            <v>0412T</v>
          </cell>
          <cell r="B223" t="str">
            <v>DELAUNE AUGUSTE (ZEP)</v>
          </cell>
          <cell r="C223" t="str">
            <v>Mat</v>
          </cell>
          <cell r="D223">
            <v>3</v>
          </cell>
          <cell r="E223" t="str">
            <v>BOBIGNY  1</v>
          </cell>
          <cell r="G223" t="str">
            <v>0207V</v>
          </cell>
          <cell r="H223" t="str">
            <v>FERRY JULES</v>
          </cell>
          <cell r="I223" t="str">
            <v>ELM</v>
          </cell>
          <cell r="J223">
            <v>3</v>
          </cell>
          <cell r="K223" t="str">
            <v>BAGNOLET</v>
          </cell>
        </row>
        <row r="224">
          <cell r="A224" t="str">
            <v>1461H</v>
          </cell>
          <cell r="B224" t="str">
            <v>FRANK ANNE (ZEP)</v>
          </cell>
          <cell r="C224" t="str">
            <v>Mat</v>
          </cell>
          <cell r="D224">
            <v>3</v>
          </cell>
          <cell r="E224" t="str">
            <v>BOBIGNY  1</v>
          </cell>
          <cell r="G224" t="str">
            <v>0227S</v>
          </cell>
          <cell r="H224" t="str">
            <v>BARBUSSE HENRI </v>
          </cell>
          <cell r="I224" t="str">
            <v>ELM</v>
          </cell>
          <cell r="J224">
            <v>3</v>
          </cell>
          <cell r="K224" t="str">
            <v>BAGNOLET</v>
          </cell>
        </row>
        <row r="225">
          <cell r="A225" t="str">
            <v>0450J</v>
          </cell>
          <cell r="B225" t="str">
            <v>JAURES JEAN (AZ1)</v>
          </cell>
          <cell r="C225" t="str">
            <v>Mat</v>
          </cell>
          <cell r="D225">
            <v>3</v>
          </cell>
          <cell r="E225" t="str">
            <v>BOBIGNY  1</v>
          </cell>
          <cell r="G225" t="str">
            <v>0335J</v>
          </cell>
          <cell r="H225" t="str">
            <v>JAURES JEAN</v>
          </cell>
          <cell r="I225" t="str">
            <v>ELM</v>
          </cell>
          <cell r="J225">
            <v>3</v>
          </cell>
          <cell r="K225" t="str">
            <v>BAGNOLET</v>
          </cell>
        </row>
        <row r="226">
          <cell r="A226" t="str">
            <v>1556L</v>
          </cell>
          <cell r="B226" t="str">
            <v>LA FONTAINE JEAN (AZ2)</v>
          </cell>
          <cell r="C226" t="str">
            <v>Mat</v>
          </cell>
          <cell r="D226">
            <v>3</v>
          </cell>
          <cell r="E226" t="str">
            <v>BOBIGNY  1</v>
          </cell>
          <cell r="G226" t="str">
            <v>0344U</v>
          </cell>
          <cell r="H226" t="str">
            <v>VAILLANT-COUTURIER PAUL </v>
          </cell>
          <cell r="I226" t="str">
            <v>ELM</v>
          </cell>
          <cell r="J226">
            <v>3</v>
          </cell>
          <cell r="K226" t="str">
            <v>BAGNOLET</v>
          </cell>
        </row>
        <row r="227">
          <cell r="A227" t="str">
            <v>0408N</v>
          </cell>
          <cell r="B227" t="str">
            <v>LANGEVIN PAUL</v>
          </cell>
          <cell r="C227" t="str">
            <v>Mat</v>
          </cell>
          <cell r="D227">
            <v>3</v>
          </cell>
          <cell r="E227" t="str">
            <v>BOBIGNY  1</v>
          </cell>
          <cell r="G227" t="str">
            <v>0378F</v>
          </cell>
          <cell r="H227" t="str">
            <v>WALLON HENRI </v>
          </cell>
          <cell r="I227" t="str">
            <v>ELM</v>
          </cell>
          <cell r="J227">
            <v>3</v>
          </cell>
          <cell r="K227" t="str">
            <v>BAGNOLET</v>
          </cell>
        </row>
        <row r="228">
          <cell r="A228" t="str">
            <v>1399R</v>
          </cell>
          <cell r="B228" t="str">
            <v>MICHEL LOUISE (ZEP)</v>
          </cell>
          <cell r="C228" t="str">
            <v>Mat</v>
          </cell>
          <cell r="D228">
            <v>3</v>
          </cell>
          <cell r="E228" t="str">
            <v>BOBIGNY  1</v>
          </cell>
          <cell r="G228" t="str">
            <v>0397B</v>
          </cell>
          <cell r="H228" t="str">
            <v>LANGEVIN PAUL</v>
          </cell>
          <cell r="I228" t="str">
            <v>ELM</v>
          </cell>
          <cell r="J228">
            <v>3</v>
          </cell>
          <cell r="K228" t="str">
            <v>BAGNOLET</v>
          </cell>
        </row>
        <row r="229">
          <cell r="A229" t="str">
            <v>1247A</v>
          </cell>
          <cell r="B229" t="str">
            <v>PASTEUR LOUIS (AZ1)</v>
          </cell>
          <cell r="C229" t="str">
            <v>Mat</v>
          </cell>
          <cell r="D229">
            <v>3</v>
          </cell>
          <cell r="E229" t="str">
            <v>BOBIGNY  1</v>
          </cell>
          <cell r="G229" t="str">
            <v>0559C</v>
          </cell>
          <cell r="H229" t="str">
            <v>VERNE JULES </v>
          </cell>
          <cell r="I229" t="str">
            <v>ELM</v>
          </cell>
          <cell r="J229">
            <v>3</v>
          </cell>
          <cell r="K229" t="str">
            <v>BAGNOLET</v>
          </cell>
        </row>
        <row r="230">
          <cell r="A230" t="str">
            <v>0460V</v>
          </cell>
          <cell r="B230" t="str">
            <v>ROBESPIERRE MAXIMILIEN (ZEP)</v>
          </cell>
          <cell r="C230" t="str">
            <v>Mat</v>
          </cell>
          <cell r="D230">
            <v>3</v>
          </cell>
          <cell r="E230" t="str">
            <v>BOBIGNY  1</v>
          </cell>
          <cell r="G230" t="str">
            <v>1245Y</v>
          </cell>
          <cell r="H230" t="str">
            <v>COTTON EUGENIE </v>
          </cell>
          <cell r="I230" t="str">
            <v>ELM</v>
          </cell>
          <cell r="J230">
            <v>3</v>
          </cell>
          <cell r="K230" t="str">
            <v>BAGNOLET</v>
          </cell>
        </row>
        <row r="231">
          <cell r="A231" t="str">
            <v>2264F</v>
          </cell>
          <cell r="B231" t="str">
            <v>TESSON MARTHE (AZ1)</v>
          </cell>
          <cell r="C231" t="str">
            <v>Mat</v>
          </cell>
          <cell r="D231">
            <v>3</v>
          </cell>
          <cell r="E231" t="str">
            <v>BOBIGNY  1</v>
          </cell>
          <cell r="G231" t="str">
            <v>0180R</v>
          </cell>
          <cell r="H231" t="str">
            <v>VARLIN EUGENE (ZEP)</v>
          </cell>
          <cell r="I231" t="str">
            <v>ELM</v>
          </cell>
          <cell r="J231">
            <v>3</v>
          </cell>
          <cell r="K231" t="str">
            <v>BOBIGNY  1</v>
          </cell>
        </row>
        <row r="232">
          <cell r="A232" t="str">
            <v>0518H</v>
          </cell>
          <cell r="B232" t="str">
            <v>VAILLANT EDOUARD (ZEP)</v>
          </cell>
          <cell r="C232" t="str">
            <v>Mat</v>
          </cell>
          <cell r="D232">
            <v>3</v>
          </cell>
          <cell r="E232" t="str">
            <v>BOBIGNY  1</v>
          </cell>
          <cell r="G232" t="str">
            <v>0186X</v>
          </cell>
          <cell r="H232" t="str">
            <v>DECOUR JACQUES (AZ1)</v>
          </cell>
          <cell r="I232" t="str">
            <v>ELM</v>
          </cell>
          <cell r="J232">
            <v>3</v>
          </cell>
          <cell r="K232" t="str">
            <v>BOBIGNY  1</v>
          </cell>
        </row>
        <row r="233">
          <cell r="A233" t="str">
            <v>0439X</v>
          </cell>
          <cell r="B233" t="str">
            <v>CASANOVA DANIELLE</v>
          </cell>
          <cell r="C233" t="str">
            <v>Mat</v>
          </cell>
          <cell r="D233">
            <v>3</v>
          </cell>
          <cell r="E233" t="str">
            <v>MONTREUIL 1</v>
          </cell>
          <cell r="G233" t="str">
            <v>0308E</v>
          </cell>
          <cell r="H233" t="str">
            <v>JAURES JEAN (AZ1)</v>
          </cell>
          <cell r="I233" t="str">
            <v>ELM</v>
          </cell>
          <cell r="J233">
            <v>3</v>
          </cell>
          <cell r="K233" t="str">
            <v>BOBIGNY  1</v>
          </cell>
        </row>
        <row r="234">
          <cell r="A234" t="str">
            <v>0513C</v>
          </cell>
          <cell r="B234" t="str">
            <v>DANTON</v>
          </cell>
          <cell r="C234" t="str">
            <v>Mat</v>
          </cell>
          <cell r="D234">
            <v>3</v>
          </cell>
          <cell r="E234" t="str">
            <v>MONTREUIL 1</v>
          </cell>
          <cell r="G234" t="str">
            <v>0369W</v>
          </cell>
          <cell r="H234" t="str">
            <v>VAILLANT EDOUARD (ZEP)</v>
          </cell>
          <cell r="I234" t="str">
            <v>ELM</v>
          </cell>
          <cell r="J234">
            <v>3</v>
          </cell>
          <cell r="K234" t="str">
            <v>BOBIGNY  1</v>
          </cell>
        </row>
        <row r="235">
          <cell r="A235" t="str">
            <v>0527T</v>
          </cell>
          <cell r="B235" t="str">
            <v>DIDEROT</v>
          </cell>
          <cell r="C235" t="str">
            <v>Mat</v>
          </cell>
          <cell r="D235">
            <v>3</v>
          </cell>
          <cell r="E235" t="str">
            <v>MONTREUIL 1</v>
          </cell>
          <cell r="G235" t="str">
            <v>1249C</v>
          </cell>
          <cell r="H235" t="str">
            <v>VAILLANT-COUTURIER PAUL (ZEP)</v>
          </cell>
          <cell r="I235" t="str">
            <v>ELM</v>
          </cell>
          <cell r="J235">
            <v>3</v>
          </cell>
          <cell r="K235" t="str">
            <v>BOBIGNY  1</v>
          </cell>
        </row>
        <row r="236">
          <cell r="A236" t="str">
            <v>0405K</v>
          </cell>
          <cell r="B236" t="str">
            <v>FRANCE ANATOLE (ZEP)</v>
          </cell>
          <cell r="C236" t="str">
            <v>Mat</v>
          </cell>
          <cell r="D236">
            <v>3</v>
          </cell>
          <cell r="E236" t="str">
            <v>MONTREUIL 1</v>
          </cell>
          <cell r="G236" t="str">
            <v>1250D</v>
          </cell>
          <cell r="H236" t="str">
            <v>LANGEVIN PAUL</v>
          </cell>
          <cell r="I236" t="str">
            <v>ELM</v>
          </cell>
          <cell r="J236">
            <v>3</v>
          </cell>
          <cell r="K236" t="str">
            <v>BOBIGNY  1</v>
          </cell>
        </row>
        <row r="237">
          <cell r="A237" t="str">
            <v>1717L</v>
          </cell>
          <cell r="B237" t="str">
            <v>GRANDS PECHERS (ZEP)</v>
          </cell>
          <cell r="C237" t="str">
            <v>Mat</v>
          </cell>
          <cell r="D237">
            <v>3</v>
          </cell>
          <cell r="E237" t="str">
            <v>MONTREUIL 1</v>
          </cell>
          <cell r="G237" t="str">
            <v>1251E</v>
          </cell>
          <cell r="H237" t="str">
            <v>DELAUNE AUGUSTE (ZEP)</v>
          </cell>
          <cell r="I237" t="str">
            <v>ELM</v>
          </cell>
          <cell r="J237">
            <v>3</v>
          </cell>
          <cell r="K237" t="str">
            <v>BOBIGNY  1</v>
          </cell>
        </row>
        <row r="238">
          <cell r="A238" t="str">
            <v>0882D</v>
          </cell>
          <cell r="B238" t="str">
            <v>LAFARGUE PAUL (ZEP)</v>
          </cell>
          <cell r="C238" t="str">
            <v>Mat</v>
          </cell>
          <cell r="D238">
            <v>3</v>
          </cell>
          <cell r="E238" t="str">
            <v>MONTREUIL 1</v>
          </cell>
          <cell r="G238" t="str">
            <v>1262S</v>
          </cell>
          <cell r="H238" t="str">
            <v>HUGO VICTOR (AZ1)</v>
          </cell>
          <cell r="I238" t="str">
            <v>ELM</v>
          </cell>
          <cell r="J238">
            <v>3</v>
          </cell>
          <cell r="K238" t="str">
            <v>BOBIGNY  1</v>
          </cell>
        </row>
        <row r="239">
          <cell r="A239" t="str">
            <v>0459U</v>
          </cell>
          <cell r="B239" t="str">
            <v>MELIES GEORGES</v>
          </cell>
          <cell r="C239" t="str">
            <v>Mat</v>
          </cell>
          <cell r="D239">
            <v>3</v>
          </cell>
          <cell r="E239" t="str">
            <v>MONTREUIL 1</v>
          </cell>
          <cell r="G239" t="str">
            <v>1401T</v>
          </cell>
          <cell r="H239" t="str">
            <v>ELUARD PAUL (ZEP)</v>
          </cell>
          <cell r="I239" t="str">
            <v>ELM</v>
          </cell>
          <cell r="J239">
            <v>3</v>
          </cell>
          <cell r="K239" t="str">
            <v>BOBIGNY  1</v>
          </cell>
        </row>
        <row r="240">
          <cell r="A240" t="str">
            <v>0582C</v>
          </cell>
          <cell r="B240" t="str">
            <v>MOULIN JEAN</v>
          </cell>
          <cell r="C240" t="str">
            <v>Mat</v>
          </cell>
          <cell r="D240">
            <v>3</v>
          </cell>
          <cell r="E240" t="str">
            <v>MONTREUIL 1</v>
          </cell>
          <cell r="G240" t="str">
            <v>1503D</v>
          </cell>
          <cell r="H240" t="str">
            <v>CURIE MARIE (ZEP)</v>
          </cell>
          <cell r="I240" t="str">
            <v>ELM</v>
          </cell>
          <cell r="J240">
            <v>3</v>
          </cell>
          <cell r="K240" t="str">
            <v>BOBIGNY  1</v>
          </cell>
        </row>
        <row r="241">
          <cell r="A241" t="str">
            <v>0492E</v>
          </cell>
          <cell r="B241" t="str">
            <v>NANTEUIL (ZEP)</v>
          </cell>
          <cell r="C241" t="str">
            <v>Mat</v>
          </cell>
          <cell r="D241">
            <v>3</v>
          </cell>
          <cell r="E241" t="str">
            <v>MONTREUIL 1</v>
          </cell>
          <cell r="G241" t="str">
            <v>1577J</v>
          </cell>
          <cell r="H241" t="str">
            <v>ROUSSEAU JEAN-JACQUES (AZ2)</v>
          </cell>
          <cell r="I241" t="str">
            <v>ELM</v>
          </cell>
          <cell r="J241">
            <v>3</v>
          </cell>
          <cell r="K241" t="str">
            <v>BOBIGNY  1</v>
          </cell>
        </row>
        <row r="242">
          <cell r="A242" t="str">
            <v>1888X</v>
          </cell>
          <cell r="B242" t="str">
            <v>PICASSO PABLO</v>
          </cell>
          <cell r="C242" t="str">
            <v>Mat</v>
          </cell>
          <cell r="D242">
            <v>3</v>
          </cell>
          <cell r="E242" t="str">
            <v>MONTREUIL 1</v>
          </cell>
          <cell r="G242" t="str">
            <v>1755C</v>
          </cell>
          <cell r="H242" t="str">
            <v>MOLIERE (AZ2)</v>
          </cell>
          <cell r="I242" t="str">
            <v>ELM</v>
          </cell>
          <cell r="J242">
            <v>3</v>
          </cell>
          <cell r="K242" t="str">
            <v>BOBIGNY  1</v>
          </cell>
        </row>
        <row r="243">
          <cell r="A243" t="str">
            <v>0437V</v>
          </cell>
          <cell r="B243" t="str">
            <v>RENOULT DANIEL (ZEP)</v>
          </cell>
          <cell r="C243" t="str">
            <v>Mat</v>
          </cell>
          <cell r="D243">
            <v>3</v>
          </cell>
          <cell r="E243" t="str">
            <v>MONTREUIL 1</v>
          </cell>
          <cell r="G243" t="str">
            <v>0549S</v>
          </cell>
          <cell r="H243" t="str">
            <v>ROLLAND ROMAIN (ZEP)</v>
          </cell>
          <cell r="I243" t="str">
            <v>ELM</v>
          </cell>
          <cell r="J243">
            <v>3</v>
          </cell>
          <cell r="K243" t="str">
            <v>BOBIGNY  5</v>
          </cell>
        </row>
        <row r="244">
          <cell r="A244" t="str">
            <v>0418Z</v>
          </cell>
          <cell r="B244" t="str">
            <v>ROLLAND ROMAIN (ZEP)</v>
          </cell>
          <cell r="C244" t="str">
            <v>Mat</v>
          </cell>
          <cell r="D244">
            <v>3</v>
          </cell>
          <cell r="E244" t="str">
            <v>MONTREUIL 1</v>
          </cell>
          <cell r="G244" t="str">
            <v>1400S</v>
          </cell>
          <cell r="H244" t="str">
            <v>CACHIN MARCEL (ZEP)</v>
          </cell>
          <cell r="I244" t="str">
            <v>ELM</v>
          </cell>
          <cell r="J244">
            <v>3</v>
          </cell>
          <cell r="K244" t="str">
            <v>BOBIGNY  5</v>
          </cell>
        </row>
        <row r="245">
          <cell r="A245" t="str">
            <v>0416X</v>
          </cell>
          <cell r="B245" t="str">
            <v>WALLON HENRI (ZEP)</v>
          </cell>
          <cell r="C245" t="str">
            <v>Mat</v>
          </cell>
          <cell r="D245">
            <v>3</v>
          </cell>
          <cell r="E245" t="str">
            <v>MONTREUIL 1</v>
          </cell>
          <cell r="G245" t="str">
            <v>0198K</v>
          </cell>
          <cell r="H245" t="str">
            <v>JAURES JEAN</v>
          </cell>
          <cell r="I245" t="str">
            <v>ELM</v>
          </cell>
          <cell r="J245">
            <v>3</v>
          </cell>
          <cell r="K245" t="str">
            <v>LE PRE SAINT GERVAIS</v>
          </cell>
        </row>
        <row r="246">
          <cell r="A246" t="str">
            <v>1976T</v>
          </cell>
          <cell r="B246" t="str">
            <v>ARAGON </v>
          </cell>
          <cell r="C246" t="str">
            <v>Mat</v>
          </cell>
          <cell r="D246">
            <v>3</v>
          </cell>
          <cell r="E246" t="str">
            <v>MONTREUIL 2</v>
          </cell>
          <cell r="G246" t="str">
            <v>0320T</v>
          </cell>
          <cell r="H246" t="str">
            <v>BROSSOLETTE</v>
          </cell>
          <cell r="I246" t="str">
            <v>ELM</v>
          </cell>
          <cell r="J246">
            <v>3</v>
          </cell>
          <cell r="K246" t="str">
            <v>LE PRE SAINT GERVAIS</v>
          </cell>
        </row>
        <row r="247">
          <cell r="A247" t="str">
            <v>0486Y</v>
          </cell>
          <cell r="B247" t="str">
            <v>BERTHELOT MARCELIN</v>
          </cell>
          <cell r="C247" t="str">
            <v>Mat</v>
          </cell>
          <cell r="D247">
            <v>3</v>
          </cell>
          <cell r="E247" t="str">
            <v>MONTREUIL 2</v>
          </cell>
          <cell r="G247" t="str">
            <v>1303L</v>
          </cell>
          <cell r="H247" t="str">
            <v>FRANCE ANATOLE</v>
          </cell>
          <cell r="I247" t="str">
            <v>ELM</v>
          </cell>
          <cell r="J247">
            <v>3</v>
          </cell>
          <cell r="K247" t="str">
            <v>LE PRE SAINT GERVAIS</v>
          </cell>
        </row>
        <row r="248">
          <cell r="A248" t="str">
            <v>0281A</v>
          </cell>
          <cell r="B248" t="str">
            <v>DOLTO FRANCOISE (ZEP)</v>
          </cell>
          <cell r="C248" t="str">
            <v>Mat</v>
          </cell>
          <cell r="D248">
            <v>3</v>
          </cell>
          <cell r="E248" t="str">
            <v>MONTREUIL 2</v>
          </cell>
          <cell r="G248" t="str">
            <v>0368V</v>
          </cell>
          <cell r="H248" t="str">
            <v>ROLLAND ROMAIN</v>
          </cell>
          <cell r="I248" t="str">
            <v>ELM</v>
          </cell>
          <cell r="J248">
            <v>3</v>
          </cell>
          <cell r="K248" t="str">
            <v>LES LILAS</v>
          </cell>
        </row>
        <row r="249">
          <cell r="A249" t="str">
            <v>0494G</v>
          </cell>
          <cell r="B249" t="str">
            <v>FERRY JULES </v>
          </cell>
          <cell r="C249" t="str">
            <v>Mat</v>
          </cell>
          <cell r="D249">
            <v>3</v>
          </cell>
          <cell r="E249" t="str">
            <v>MONTREUIL 2</v>
          </cell>
          <cell r="G249" t="str">
            <v>0382K</v>
          </cell>
          <cell r="H249" t="str">
            <v>LANGEVIN PAUL</v>
          </cell>
          <cell r="I249" t="str">
            <v>ELM</v>
          </cell>
          <cell r="J249">
            <v>3</v>
          </cell>
          <cell r="K249" t="str">
            <v>LES LILAS</v>
          </cell>
        </row>
        <row r="250">
          <cell r="A250" t="str">
            <v>1411D</v>
          </cell>
          <cell r="B250" t="str">
            <v>FRANK ANNE </v>
          </cell>
          <cell r="C250" t="str">
            <v>Mat</v>
          </cell>
          <cell r="D250">
            <v>3</v>
          </cell>
          <cell r="E250" t="str">
            <v>MONTREUIL 2</v>
          </cell>
          <cell r="G250" t="str">
            <v>1479C</v>
          </cell>
          <cell r="H250" t="str">
            <v>WALDECK-ROUSSEAU</v>
          </cell>
          <cell r="I250" t="str">
            <v>ELM</v>
          </cell>
          <cell r="J250">
            <v>3</v>
          </cell>
          <cell r="K250" t="str">
            <v>LES LILAS</v>
          </cell>
        </row>
        <row r="251">
          <cell r="A251" t="str">
            <v>0532Y</v>
          </cell>
          <cell r="B251" t="str">
            <v>JAURES JEAN</v>
          </cell>
          <cell r="C251" t="str">
            <v>Mat</v>
          </cell>
          <cell r="D251">
            <v>3</v>
          </cell>
          <cell r="E251" t="str">
            <v>MONTREUIL 2</v>
          </cell>
          <cell r="G251" t="str">
            <v>2392V</v>
          </cell>
          <cell r="H251" t="str">
            <v>VICTOR HUGO (prim)</v>
          </cell>
          <cell r="I251" t="str">
            <v>ELM</v>
          </cell>
          <cell r="J251">
            <v>3</v>
          </cell>
          <cell r="K251" t="str">
            <v>LES LILAS</v>
          </cell>
        </row>
        <row r="252">
          <cell r="A252" t="str">
            <v>0467C</v>
          </cell>
          <cell r="B252" t="str">
            <v>JOLIOT-CURIE IRENE ET FRE </v>
          </cell>
          <cell r="C252" t="str">
            <v>Mat</v>
          </cell>
          <cell r="D252">
            <v>3</v>
          </cell>
          <cell r="E252" t="str">
            <v>MONTREUIL 2</v>
          </cell>
          <cell r="G252" t="str">
            <v>0155N</v>
          </cell>
          <cell r="H252" t="str">
            <v>ROLLAND ROMAIN (ZEP)</v>
          </cell>
          <cell r="I252" t="str">
            <v>ELM</v>
          </cell>
          <cell r="J252">
            <v>3</v>
          </cell>
          <cell r="K252" t="str">
            <v>MONTREUIL 1</v>
          </cell>
        </row>
        <row r="253">
          <cell r="A253" t="str">
            <v>1064B</v>
          </cell>
          <cell r="B253" t="str">
            <v>MARCEAU (ZEP)</v>
          </cell>
          <cell r="C253" t="str">
            <v>Mat</v>
          </cell>
          <cell r="D253">
            <v>3</v>
          </cell>
          <cell r="E253" t="str">
            <v>MONTREUIL 2</v>
          </cell>
          <cell r="G253" t="str">
            <v>0238D</v>
          </cell>
          <cell r="H253" t="str">
            <v>DIDEROT 1</v>
          </cell>
          <cell r="I253" t="str">
            <v>ELM</v>
          </cell>
          <cell r="J253">
            <v>3</v>
          </cell>
          <cell r="K253" t="str">
            <v>MONTREUIL 1</v>
          </cell>
        </row>
        <row r="254">
          <cell r="A254" t="str">
            <v>2442Z</v>
          </cell>
          <cell r="B254" t="str">
            <v>MICHEL LOUISE (prim)</v>
          </cell>
          <cell r="C254" t="str">
            <v>Mat</v>
          </cell>
          <cell r="D254">
            <v>3</v>
          </cell>
          <cell r="E254" t="str">
            <v>MONTREUIL 2</v>
          </cell>
          <cell r="G254" t="str">
            <v>0353D</v>
          </cell>
          <cell r="H254" t="str">
            <v>DIDEROT 2</v>
          </cell>
          <cell r="I254" t="str">
            <v>ELM</v>
          </cell>
          <cell r="J254">
            <v>3</v>
          </cell>
          <cell r="K254" t="str">
            <v>MONTREUIL 1</v>
          </cell>
        </row>
        <row r="255">
          <cell r="A255" t="str">
            <v>0462X</v>
          </cell>
          <cell r="B255" t="str">
            <v>MOQUET GUY</v>
          </cell>
          <cell r="C255" t="str">
            <v>Mat</v>
          </cell>
          <cell r="D255">
            <v>3</v>
          </cell>
          <cell r="E255" t="str">
            <v>MONTREUIL 2</v>
          </cell>
          <cell r="G255" t="str">
            <v>0384M</v>
          </cell>
          <cell r="H255" t="str">
            <v>WALLON HENRI (ZEP)</v>
          </cell>
          <cell r="I255" t="str">
            <v>ELM</v>
          </cell>
          <cell r="J255">
            <v>3</v>
          </cell>
          <cell r="K255" t="str">
            <v>MONTREUIL 1</v>
          </cell>
        </row>
        <row r="256">
          <cell r="A256" t="str">
            <v>1509K</v>
          </cell>
          <cell r="B256" t="str">
            <v>ROSENBERG JULIUS </v>
          </cell>
          <cell r="C256" t="str">
            <v>Mat</v>
          </cell>
          <cell r="D256">
            <v>3</v>
          </cell>
          <cell r="E256" t="str">
            <v>MONTREUIL 2</v>
          </cell>
          <cell r="G256" t="str">
            <v>0390U</v>
          </cell>
          <cell r="H256" t="str">
            <v>FABIEN </v>
          </cell>
          <cell r="I256" t="str">
            <v>ELM</v>
          </cell>
          <cell r="J256">
            <v>3</v>
          </cell>
          <cell r="K256" t="str">
            <v>MONTREUIL 1</v>
          </cell>
        </row>
        <row r="257">
          <cell r="A257" t="str">
            <v>0533Z</v>
          </cell>
          <cell r="B257" t="str">
            <v>VOLTAIRE (ZEP)</v>
          </cell>
          <cell r="C257" t="str">
            <v>Mat</v>
          </cell>
          <cell r="D257">
            <v>3</v>
          </cell>
          <cell r="E257" t="str">
            <v>MONTREUIL 2</v>
          </cell>
          <cell r="G257" t="str">
            <v>0535B</v>
          </cell>
          <cell r="H257" t="str">
            <v>LAFARGUE PAUL (ZEP)</v>
          </cell>
          <cell r="I257" t="str">
            <v>ELM</v>
          </cell>
          <cell r="J257">
            <v>3</v>
          </cell>
          <cell r="K257" t="str">
            <v>MONTREUIL 1</v>
          </cell>
        </row>
        <row r="258">
          <cell r="A258" t="str">
            <v>1415H</v>
          </cell>
          <cell r="B258" t="str">
            <v>APOLLINAIRE GUILLAUME (ZEP)</v>
          </cell>
          <cell r="C258" t="str">
            <v>Mat</v>
          </cell>
          <cell r="D258">
            <v>3</v>
          </cell>
          <cell r="E258" t="str">
            <v>NOISY LE SEC</v>
          </cell>
          <cell r="G258" t="str">
            <v>0545M</v>
          </cell>
          <cell r="H258" t="str">
            <v>RENOULT DANIEL (ZEP)</v>
          </cell>
          <cell r="I258" t="str">
            <v>ELM</v>
          </cell>
          <cell r="J258">
            <v>3</v>
          </cell>
          <cell r="K258" t="str">
            <v>MONTREUIL 1</v>
          </cell>
        </row>
        <row r="259">
          <cell r="A259" t="str">
            <v>0415W</v>
          </cell>
          <cell r="B259" t="str">
            <v>BAYARD</v>
          </cell>
          <cell r="C259" t="str">
            <v>Mat</v>
          </cell>
          <cell r="D259">
            <v>3</v>
          </cell>
          <cell r="E259" t="str">
            <v>NOISY LE SEC</v>
          </cell>
          <cell r="G259" t="str">
            <v>1283P</v>
          </cell>
          <cell r="H259" t="str">
            <v>FRANCE ANATOLE (ZEP)</v>
          </cell>
          <cell r="I259" t="str">
            <v>ELM</v>
          </cell>
          <cell r="J259">
            <v>3</v>
          </cell>
          <cell r="K259" t="str">
            <v>MONTREUIL 1</v>
          </cell>
        </row>
        <row r="260">
          <cell r="A260" t="str">
            <v>0507W</v>
          </cell>
          <cell r="B260" t="str">
            <v>BOISSIERE (ZEP)</v>
          </cell>
          <cell r="C260" t="str">
            <v>Mat</v>
          </cell>
          <cell r="D260">
            <v>3</v>
          </cell>
          <cell r="E260" t="str">
            <v>NOISY LE SEC</v>
          </cell>
          <cell r="G260" t="str">
            <v>1284R</v>
          </cell>
          <cell r="H260" t="str">
            <v>DANTON</v>
          </cell>
          <cell r="I260" t="str">
            <v>ELM</v>
          </cell>
          <cell r="J260">
            <v>3</v>
          </cell>
          <cell r="K260" t="str">
            <v>MONTREUIL 1</v>
          </cell>
        </row>
        <row r="261">
          <cell r="A261" t="str">
            <v>0417Y</v>
          </cell>
          <cell r="B261" t="str">
            <v>CONDORCET</v>
          </cell>
          <cell r="C261" t="str">
            <v>Mat</v>
          </cell>
          <cell r="D261">
            <v>3</v>
          </cell>
          <cell r="E261" t="str">
            <v>NOISY LE SEC</v>
          </cell>
          <cell r="G261" t="str">
            <v>1285S</v>
          </cell>
          <cell r="H261" t="str">
            <v>NANTEUIL (ZEP)</v>
          </cell>
          <cell r="I261" t="str">
            <v>ELM</v>
          </cell>
          <cell r="J261">
            <v>3</v>
          </cell>
          <cell r="K261" t="str">
            <v>MONTREUIL 1</v>
          </cell>
        </row>
        <row r="262">
          <cell r="A262" t="str">
            <v>0440Y</v>
          </cell>
          <cell r="B262" t="str">
            <v>D ESTIENNE D ORVES</v>
          </cell>
          <cell r="C262" t="str">
            <v>Mat</v>
          </cell>
          <cell r="D262">
            <v>3</v>
          </cell>
          <cell r="E262" t="str">
            <v>NOISY LE SEC</v>
          </cell>
          <cell r="G262" t="str">
            <v>1288V</v>
          </cell>
          <cell r="H262" t="str">
            <v>BOISSIERE </v>
          </cell>
          <cell r="I262" t="str">
            <v>ELM</v>
          </cell>
          <cell r="J262">
            <v>3</v>
          </cell>
          <cell r="K262" t="str">
            <v>MONTREUIL 1</v>
          </cell>
        </row>
        <row r="263">
          <cell r="A263" t="str">
            <v>0455P</v>
          </cell>
          <cell r="B263" t="str">
            <v>GAMBETTA LEON</v>
          </cell>
          <cell r="C263" t="str">
            <v>Mat</v>
          </cell>
          <cell r="D263">
            <v>3</v>
          </cell>
          <cell r="E263" t="str">
            <v>NOISY LE SEC</v>
          </cell>
          <cell r="G263" t="str">
            <v>0225P</v>
          </cell>
          <cell r="H263" t="str">
            <v>FERRY 1 </v>
          </cell>
          <cell r="I263" t="str">
            <v>ELM</v>
          </cell>
          <cell r="J263">
            <v>3</v>
          </cell>
          <cell r="K263" t="str">
            <v>MONTREUIL 2</v>
          </cell>
        </row>
        <row r="264">
          <cell r="A264" t="str">
            <v>0583D</v>
          </cell>
          <cell r="B264" t="str">
            <v>LAGRANGE LEO</v>
          </cell>
          <cell r="C264" t="str">
            <v>Mat</v>
          </cell>
          <cell r="D264">
            <v>3</v>
          </cell>
          <cell r="E264" t="str">
            <v>NOISY LE SEC</v>
          </cell>
          <cell r="G264" t="str">
            <v>0346W</v>
          </cell>
          <cell r="H264" t="str">
            <v>FERRY 2 </v>
          </cell>
          <cell r="I264" t="str">
            <v>ELM</v>
          </cell>
          <cell r="J264">
            <v>3</v>
          </cell>
          <cell r="K264" t="str">
            <v>MONTREUIL 2</v>
          </cell>
        </row>
        <row r="265">
          <cell r="A265" t="str">
            <v>1070H</v>
          </cell>
          <cell r="B265" t="str">
            <v>LANGEVIN/ANEMONES</v>
          </cell>
          <cell r="C265" t="str">
            <v>Mat</v>
          </cell>
          <cell r="D265">
            <v>3</v>
          </cell>
          <cell r="E265" t="str">
            <v>NOISY LE SEC</v>
          </cell>
          <cell r="G265" t="str">
            <v>0383L</v>
          </cell>
          <cell r="H265" t="str">
            <v>JAURES JEAN</v>
          </cell>
          <cell r="I265" t="str">
            <v>ELM</v>
          </cell>
          <cell r="J265">
            <v>3</v>
          </cell>
          <cell r="K265" t="str">
            <v>MONTREUIL 2</v>
          </cell>
        </row>
        <row r="266">
          <cell r="A266" t="str">
            <v>1071J</v>
          </cell>
          <cell r="B266" t="str">
            <v>LANGEVIN/BLEUETS (ZEP)</v>
          </cell>
          <cell r="C266" t="str">
            <v>Mat</v>
          </cell>
          <cell r="D266">
            <v>3</v>
          </cell>
          <cell r="E266" t="str">
            <v>NOISY LE SEC</v>
          </cell>
          <cell r="G266" t="str">
            <v>0387R</v>
          </cell>
          <cell r="H266" t="str">
            <v>JOLIOT-CURIE 1 </v>
          </cell>
          <cell r="I266" t="str">
            <v>ELM</v>
          </cell>
          <cell r="J266">
            <v>3</v>
          </cell>
          <cell r="K266" t="str">
            <v>MONTREUIL 2</v>
          </cell>
        </row>
        <row r="267">
          <cell r="A267" t="str">
            <v>2002W</v>
          </cell>
          <cell r="B267" t="str">
            <v>PETIT PRINCE</v>
          </cell>
          <cell r="C267" t="str">
            <v>Mat</v>
          </cell>
          <cell r="D267">
            <v>3</v>
          </cell>
          <cell r="E267" t="str">
            <v>NOISY LE SEC</v>
          </cell>
          <cell r="G267" t="str">
            <v>0388S</v>
          </cell>
          <cell r="H267" t="str">
            <v>D ESTIENNE D ORVES</v>
          </cell>
          <cell r="I267" t="str">
            <v>ELM</v>
          </cell>
          <cell r="J267">
            <v>3</v>
          </cell>
          <cell r="K267" t="str">
            <v>MONTREUIL 2</v>
          </cell>
        </row>
        <row r="268">
          <cell r="A268" t="str">
            <v>1417K</v>
          </cell>
          <cell r="B268" t="str">
            <v>RENOIR JEAN</v>
          </cell>
          <cell r="C268" t="str">
            <v>Mat</v>
          </cell>
          <cell r="D268">
            <v>3</v>
          </cell>
          <cell r="E268" t="str">
            <v>NOISY LE SEC</v>
          </cell>
          <cell r="G268" t="str">
            <v>1286T</v>
          </cell>
          <cell r="H268" t="str">
            <v>BERTHELOT MARCELIN</v>
          </cell>
          <cell r="I268" t="str">
            <v>ELM</v>
          </cell>
          <cell r="J268">
            <v>3</v>
          </cell>
          <cell r="K268" t="str">
            <v>MONTREUIL 2</v>
          </cell>
        </row>
        <row r="269">
          <cell r="A269" t="str">
            <v>1416J</v>
          </cell>
          <cell r="B269" t="str">
            <v>RIMBAUD ARTHUR (ZEP)</v>
          </cell>
          <cell r="C269" t="str">
            <v>Mat</v>
          </cell>
          <cell r="D269">
            <v>3</v>
          </cell>
          <cell r="E269" t="str">
            <v>NOISY LE SEC</v>
          </cell>
          <cell r="G269" t="str">
            <v>1287U</v>
          </cell>
          <cell r="H269" t="str">
            <v>BERT PAUL (ZEP)</v>
          </cell>
          <cell r="I269" t="str">
            <v>ELM</v>
          </cell>
          <cell r="J269">
            <v>3</v>
          </cell>
          <cell r="K269" t="str">
            <v>MONTREUIL 2</v>
          </cell>
        </row>
        <row r="270">
          <cell r="A270" t="str">
            <v>2000U</v>
          </cell>
          <cell r="B270" t="str">
            <v>BRASSENS GEORGES</v>
          </cell>
          <cell r="C270" t="str">
            <v>Mat</v>
          </cell>
          <cell r="D270">
            <v>3</v>
          </cell>
          <cell r="E270" t="str">
            <v>PANTIN</v>
          </cell>
          <cell r="G270" t="str">
            <v>1477A</v>
          </cell>
          <cell r="H270" t="str">
            <v>VOLTAIRE (ZEP)</v>
          </cell>
          <cell r="I270" t="str">
            <v>ELM</v>
          </cell>
          <cell r="J270">
            <v>3</v>
          </cell>
          <cell r="K270" t="str">
            <v>MONTREUIL 2</v>
          </cell>
        </row>
        <row r="271">
          <cell r="A271" t="str">
            <v>0983N</v>
          </cell>
          <cell r="B271" t="str">
            <v>COCHENNEC HELENE</v>
          </cell>
          <cell r="C271" t="str">
            <v>Mat</v>
          </cell>
          <cell r="D271">
            <v>3</v>
          </cell>
          <cell r="E271" t="str">
            <v>PANTIN</v>
          </cell>
          <cell r="G271" t="str">
            <v>1508J</v>
          </cell>
          <cell r="H271" t="str">
            <v>JOLIOT-CURIE 2 </v>
          </cell>
          <cell r="I271" t="str">
            <v>ELM</v>
          </cell>
          <cell r="J271">
            <v>3</v>
          </cell>
          <cell r="K271" t="str">
            <v>MONTREUIL 2</v>
          </cell>
        </row>
        <row r="272">
          <cell r="A272" t="str">
            <v>1641D</v>
          </cell>
          <cell r="B272" t="str">
            <v>COTTON EUGENIE (ZEP)</v>
          </cell>
          <cell r="C272" t="str">
            <v>Mat</v>
          </cell>
          <cell r="D272">
            <v>3</v>
          </cell>
          <cell r="E272" t="str">
            <v>PANTIN</v>
          </cell>
          <cell r="G272" t="str">
            <v>2442Z</v>
          </cell>
          <cell r="H272" t="str">
            <v>MICHEL LOUISE (prim)</v>
          </cell>
          <cell r="I272" t="str">
            <v>ELM</v>
          </cell>
          <cell r="J272">
            <v>3</v>
          </cell>
          <cell r="K272" t="str">
            <v>MONTREUIL 2</v>
          </cell>
        </row>
        <row r="273">
          <cell r="A273" t="str">
            <v>1599H</v>
          </cell>
          <cell r="B273" t="str">
            <v>DIDEROT (ZEP)</v>
          </cell>
          <cell r="C273" t="str">
            <v>Mat</v>
          </cell>
          <cell r="D273">
            <v>3</v>
          </cell>
          <cell r="E273" t="str">
            <v>PANTIN</v>
          </cell>
          <cell r="G273" t="str">
            <v>0152K</v>
          </cell>
          <cell r="H273" t="str">
            <v>BOISSIERE (ZEP)</v>
          </cell>
          <cell r="I273" t="str">
            <v>ELM</v>
          </cell>
          <cell r="J273">
            <v>3</v>
          </cell>
          <cell r="K273" t="str">
            <v>NOISY LE SEC</v>
          </cell>
        </row>
        <row r="274">
          <cell r="A274" t="str">
            <v>0447F</v>
          </cell>
          <cell r="B274" t="str">
            <v>JAURES JEAN (ZEP)</v>
          </cell>
          <cell r="C274" t="str">
            <v>Mat</v>
          </cell>
          <cell r="D274">
            <v>3</v>
          </cell>
          <cell r="E274" t="str">
            <v>PANTIN</v>
          </cell>
          <cell r="G274" t="str">
            <v>0240F</v>
          </cell>
          <cell r="H274" t="str">
            <v>BROSSOLETTE</v>
          </cell>
          <cell r="I274" t="str">
            <v>ELM</v>
          </cell>
          <cell r="J274">
            <v>3</v>
          </cell>
          <cell r="K274" t="str">
            <v>NOISY LE SEC</v>
          </cell>
        </row>
        <row r="275">
          <cell r="A275" t="str">
            <v>0560D</v>
          </cell>
          <cell r="B275" t="str">
            <v>JOLIOT-CURIE (ZEP)</v>
          </cell>
          <cell r="C275" t="str">
            <v>Mat</v>
          </cell>
          <cell r="D275">
            <v>3</v>
          </cell>
          <cell r="E275" t="str">
            <v>PANTIN</v>
          </cell>
          <cell r="G275" t="str">
            <v>0289J</v>
          </cell>
          <cell r="H275" t="str">
            <v>COTTEREAU</v>
          </cell>
          <cell r="I275" t="str">
            <v>ELM</v>
          </cell>
          <cell r="J275">
            <v>3</v>
          </cell>
          <cell r="K275" t="str">
            <v>NOISY LE SEC</v>
          </cell>
        </row>
        <row r="276">
          <cell r="A276" t="str">
            <v>1966G</v>
          </cell>
          <cell r="B276" t="str">
            <v>LIBERTE</v>
          </cell>
          <cell r="C276" t="str">
            <v>Mat</v>
          </cell>
          <cell r="D276">
            <v>3</v>
          </cell>
          <cell r="E276" t="str">
            <v>PANTIN</v>
          </cell>
          <cell r="G276" t="str">
            <v>0298U</v>
          </cell>
          <cell r="H276" t="str">
            <v>QUATREMAIRE</v>
          </cell>
          <cell r="I276" t="str">
            <v>ELM</v>
          </cell>
          <cell r="J276">
            <v>3</v>
          </cell>
          <cell r="K276" t="str">
            <v>NOISY LE SEC</v>
          </cell>
        </row>
        <row r="277">
          <cell r="A277" t="str">
            <v>0431N</v>
          </cell>
          <cell r="B277" t="str">
            <v>LOLIVE JEAN (ZEP)</v>
          </cell>
          <cell r="C277" t="str">
            <v>Mat</v>
          </cell>
          <cell r="D277">
            <v>3</v>
          </cell>
          <cell r="E277" t="str">
            <v>PANTIN</v>
          </cell>
          <cell r="G277" t="str">
            <v>0537D</v>
          </cell>
          <cell r="H277" t="str">
            <v>LAGRANGE LEO</v>
          </cell>
          <cell r="I277" t="str">
            <v>ELM</v>
          </cell>
          <cell r="J277">
            <v>3</v>
          </cell>
          <cell r="K277" t="str">
            <v>NOISY LE SEC</v>
          </cell>
        </row>
        <row r="278">
          <cell r="A278" t="str">
            <v>0457S</v>
          </cell>
          <cell r="B278" t="str">
            <v>MARINE</v>
          </cell>
          <cell r="C278" t="str">
            <v>Mat</v>
          </cell>
          <cell r="D278">
            <v>3</v>
          </cell>
          <cell r="E278" t="str">
            <v>PANTIN</v>
          </cell>
          <cell r="G278" t="str">
            <v>1175X</v>
          </cell>
          <cell r="H278" t="str">
            <v>RIMBAUD ARTHUR (ZEP)</v>
          </cell>
          <cell r="I278" t="str">
            <v>ELM</v>
          </cell>
          <cell r="J278">
            <v>3</v>
          </cell>
          <cell r="K278" t="str">
            <v>NOISY LE SEC</v>
          </cell>
        </row>
        <row r="279">
          <cell r="A279" t="str">
            <v>0491D</v>
          </cell>
          <cell r="B279" t="str">
            <v>MEHUL</v>
          </cell>
          <cell r="C279" t="str">
            <v>Mat</v>
          </cell>
          <cell r="D279">
            <v>3</v>
          </cell>
          <cell r="E279" t="str">
            <v>PANTIN</v>
          </cell>
          <cell r="G279" t="str">
            <v>1274E</v>
          </cell>
          <cell r="H279" t="str">
            <v>LANGEVIN PAUL</v>
          </cell>
          <cell r="I279" t="str">
            <v>ELM</v>
          </cell>
          <cell r="J279">
            <v>3</v>
          </cell>
          <cell r="K279" t="str">
            <v>NOISY LE SEC</v>
          </cell>
        </row>
        <row r="280">
          <cell r="A280" t="str">
            <v>0442A</v>
          </cell>
          <cell r="B280" t="str">
            <v>QUATREMAIRE JACQUELINE (ZEP)</v>
          </cell>
          <cell r="C280" t="str">
            <v>Mat</v>
          </cell>
          <cell r="D280">
            <v>3</v>
          </cell>
          <cell r="E280" t="str">
            <v>PANTIN</v>
          </cell>
          <cell r="G280" t="str">
            <v>1298F</v>
          </cell>
          <cell r="H280" t="str">
            <v>CARNOT</v>
          </cell>
          <cell r="I280" t="str">
            <v>ELM</v>
          </cell>
          <cell r="J280">
            <v>3</v>
          </cell>
          <cell r="K280" t="str">
            <v>NOISY LE SEC</v>
          </cell>
        </row>
        <row r="281">
          <cell r="A281" t="str">
            <v>1775Z</v>
          </cell>
          <cell r="B281" t="str">
            <v>BAUDIN</v>
          </cell>
          <cell r="C281" t="str">
            <v>Mat</v>
          </cell>
          <cell r="D281">
            <v>3</v>
          </cell>
          <cell r="E281" t="str">
            <v>LE PRE ST GERVAIS</v>
          </cell>
          <cell r="G281" t="str">
            <v>1530H</v>
          </cell>
          <cell r="H281" t="str">
            <v>D ESTIENNE D ORVES</v>
          </cell>
          <cell r="I281" t="str">
            <v>ELM</v>
          </cell>
          <cell r="J281">
            <v>3</v>
          </cell>
          <cell r="K281" t="str">
            <v>NOISY LE SEC</v>
          </cell>
        </row>
        <row r="282">
          <cell r="A282" t="str">
            <v>0404J</v>
          </cell>
          <cell r="B282" t="str">
            <v>FRANCE ANATOLE</v>
          </cell>
          <cell r="C282" t="str">
            <v>Mat</v>
          </cell>
          <cell r="D282">
            <v>3</v>
          </cell>
          <cell r="E282" t="str">
            <v>LE PRE ST GERVAIS</v>
          </cell>
          <cell r="G282" t="str">
            <v>0164Y</v>
          </cell>
          <cell r="H282" t="str">
            <v>LOLIVE JEAN (ZEP)</v>
          </cell>
          <cell r="I282" t="str">
            <v>ELM</v>
          </cell>
          <cell r="J282">
            <v>3</v>
          </cell>
          <cell r="K282" t="str">
            <v>PANTIN</v>
          </cell>
        </row>
        <row r="283">
          <cell r="A283" t="str">
            <v>0479R</v>
          </cell>
          <cell r="B283" t="str">
            <v>LACORE SUZANNE</v>
          </cell>
          <cell r="C283" t="str">
            <v>Mat</v>
          </cell>
          <cell r="D283">
            <v>3</v>
          </cell>
          <cell r="E283" t="str">
            <v>LE PRE ST GERVAIS</v>
          </cell>
          <cell r="G283" t="str">
            <v>0173H</v>
          </cell>
          <cell r="H283" t="str">
            <v>CACHIN MARCEL (ZEP)</v>
          </cell>
          <cell r="I283" t="str">
            <v>ELM</v>
          </cell>
          <cell r="J283">
            <v>3</v>
          </cell>
          <cell r="K283" t="str">
            <v>PANTIN</v>
          </cell>
        </row>
        <row r="284">
          <cell r="A284" t="str">
            <v>2266H</v>
          </cell>
          <cell r="B284" t="str">
            <v>MANDELA NELSON</v>
          </cell>
          <cell r="C284" t="str">
            <v>Mat</v>
          </cell>
          <cell r="D284">
            <v>3</v>
          </cell>
          <cell r="E284" t="str">
            <v>LE PRE ST GERVAIS</v>
          </cell>
          <cell r="G284" t="str">
            <v>0226R</v>
          </cell>
          <cell r="H284" t="str">
            <v>AURAY CHARLES</v>
          </cell>
          <cell r="I284" t="str">
            <v>ELM</v>
          </cell>
          <cell r="J284">
            <v>3</v>
          </cell>
          <cell r="K284" t="str">
            <v>PANTIN</v>
          </cell>
        </row>
        <row r="285">
          <cell r="A285" t="str">
            <v>1410C</v>
          </cell>
          <cell r="B285" t="str">
            <v>CALMETTE</v>
          </cell>
          <cell r="C285" t="str">
            <v>Mat</v>
          </cell>
          <cell r="D285">
            <v>3</v>
          </cell>
          <cell r="E285" t="str">
            <v>LES LILAS</v>
          </cell>
          <cell r="G285" t="str">
            <v>0288H</v>
          </cell>
          <cell r="H285" t="str">
            <v>VAILLANT EDOUARD (ZEP)</v>
          </cell>
          <cell r="I285" t="str">
            <v>ELM</v>
          </cell>
          <cell r="J285">
            <v>3</v>
          </cell>
          <cell r="K285" t="str">
            <v>PANTIN</v>
          </cell>
        </row>
        <row r="286">
          <cell r="A286" t="str">
            <v>1505F</v>
          </cell>
          <cell r="B286" t="str">
            <v>COURCOUX</v>
          </cell>
          <cell r="C286" t="str">
            <v>Mat</v>
          </cell>
          <cell r="D286">
            <v>3</v>
          </cell>
          <cell r="E286" t="str">
            <v>LES LILAS</v>
          </cell>
          <cell r="G286" t="str">
            <v>0343T</v>
          </cell>
          <cell r="H286" t="str">
            <v>LANGEVIN PAUL</v>
          </cell>
          <cell r="I286" t="str">
            <v>ELM</v>
          </cell>
          <cell r="J286">
            <v>3</v>
          </cell>
          <cell r="K286" t="str">
            <v>PANTIN</v>
          </cell>
        </row>
        <row r="287">
          <cell r="A287" t="str">
            <v>0498L</v>
          </cell>
          <cell r="B287" t="str">
            <v>DAUBIE JULIE</v>
          </cell>
          <cell r="C287" t="str">
            <v>Mat</v>
          </cell>
          <cell r="D287">
            <v>3</v>
          </cell>
          <cell r="E287" t="str">
            <v>LES LILAS</v>
          </cell>
          <cell r="G287" t="str">
            <v>0374B</v>
          </cell>
          <cell r="H287" t="str">
            <v>CARNOT SADI (ZEP)</v>
          </cell>
          <cell r="I287" t="str">
            <v>ELM</v>
          </cell>
          <cell r="J287">
            <v>3</v>
          </cell>
          <cell r="K287" t="str">
            <v>PANTIN</v>
          </cell>
        </row>
        <row r="288">
          <cell r="A288" t="str">
            <v>1716K</v>
          </cell>
          <cell r="B288" t="str">
            <v>LES BRUYERES</v>
          </cell>
          <cell r="C288" t="str">
            <v>Mat</v>
          </cell>
          <cell r="D288">
            <v>3</v>
          </cell>
          <cell r="E288" t="str">
            <v>LES LILAS</v>
          </cell>
          <cell r="G288" t="str">
            <v>1299G</v>
          </cell>
          <cell r="H288" t="str">
            <v>JOLIOT-CURIE (ZEP)</v>
          </cell>
          <cell r="I288" t="str">
            <v>ELM</v>
          </cell>
          <cell r="J288">
            <v>3</v>
          </cell>
          <cell r="K288" t="str">
            <v>PANTIN</v>
          </cell>
        </row>
        <row r="289">
          <cell r="A289" t="str">
            <v>0517G</v>
          </cell>
          <cell r="B289" t="str">
            <v>ROLLAND ROMAIN</v>
          </cell>
          <cell r="C289" t="str">
            <v>Mat</v>
          </cell>
          <cell r="D289">
            <v>3</v>
          </cell>
          <cell r="E289" t="str">
            <v>LES LILAS</v>
          </cell>
          <cell r="G289" t="str">
            <v>1300H</v>
          </cell>
          <cell r="H289" t="str">
            <v>JAURES JEAN (ZEP)</v>
          </cell>
          <cell r="I289" t="str">
            <v>ELM</v>
          </cell>
          <cell r="J289">
            <v>3</v>
          </cell>
          <cell r="K289" t="str">
            <v>PANTIN</v>
          </cell>
        </row>
        <row r="290">
          <cell r="A290" t="str">
            <v>2392V</v>
          </cell>
          <cell r="B290" t="str">
            <v>VICTOR HUGO (prim)</v>
          </cell>
          <cell r="C290" t="str">
            <v>Mat</v>
          </cell>
          <cell r="D290">
            <v>3</v>
          </cell>
          <cell r="E290" t="str">
            <v>LES LILAS</v>
          </cell>
          <cell r="G290" t="str">
            <v>1910W</v>
          </cell>
          <cell r="H290" t="str">
            <v>WALLON HENRI</v>
          </cell>
          <cell r="I290" t="str">
            <v>ELM</v>
          </cell>
          <cell r="J290">
            <v>3</v>
          </cell>
          <cell r="K290" t="str">
            <v>PANTIN</v>
          </cell>
        </row>
        <row r="291">
          <cell r="A291" t="str">
            <v>0584E</v>
          </cell>
          <cell r="B291" t="str">
            <v>CACHIN MARCEL (ZEP)</v>
          </cell>
          <cell r="C291" t="str">
            <v>Mat</v>
          </cell>
          <cell r="D291">
            <v>3</v>
          </cell>
          <cell r="E291" t="str">
            <v>ROMAINVILLE</v>
          </cell>
          <cell r="G291" t="str">
            <v>1964E</v>
          </cell>
          <cell r="H291" t="str">
            <v>ARAGON LOUIS</v>
          </cell>
          <cell r="I291" t="str">
            <v>ELM</v>
          </cell>
          <cell r="J291">
            <v>3</v>
          </cell>
          <cell r="K291" t="str">
            <v>PANTIN</v>
          </cell>
        </row>
        <row r="292">
          <cell r="A292" t="str">
            <v>0528U</v>
          </cell>
          <cell r="B292" t="str">
            <v>CASANOVA DANIELLE</v>
          </cell>
          <cell r="C292" t="str">
            <v>Mat</v>
          </cell>
          <cell r="D292">
            <v>3</v>
          </cell>
          <cell r="E292" t="str">
            <v>ROMAINVILLE</v>
          </cell>
          <cell r="G292" t="str">
            <v>2443A</v>
          </cell>
          <cell r="H292" t="str">
            <v>BAKER JOSEPHINE (ZEP)</v>
          </cell>
          <cell r="I292" t="str">
            <v>ELM</v>
          </cell>
          <cell r="J292">
            <v>3</v>
          </cell>
          <cell r="K292" t="str">
            <v>PANTIN</v>
          </cell>
        </row>
        <row r="293">
          <cell r="A293" t="str">
            <v>2003X</v>
          </cell>
          <cell r="B293" t="str">
            <v>CHAPLIN</v>
          </cell>
          <cell r="C293" t="str">
            <v>Mat</v>
          </cell>
          <cell r="D293">
            <v>3</v>
          </cell>
          <cell r="E293" t="str">
            <v>ROMAINVILLE</v>
          </cell>
          <cell r="G293" t="str">
            <v>0159T</v>
          </cell>
          <cell r="H293" t="str">
            <v>LANGEVIN/WALLON</v>
          </cell>
          <cell r="I293" t="str">
            <v>ELM</v>
          </cell>
          <cell r="J293">
            <v>3</v>
          </cell>
          <cell r="K293" t="str">
            <v>ROMAINVILLE</v>
          </cell>
        </row>
        <row r="294">
          <cell r="A294" t="str">
            <v>0469E</v>
          </cell>
          <cell r="B294" t="str">
            <v>CHARCOT JEAN</v>
          </cell>
          <cell r="C294" t="str">
            <v>Mat</v>
          </cell>
          <cell r="D294">
            <v>3</v>
          </cell>
          <cell r="E294" t="str">
            <v>ROMAINVILLE</v>
          </cell>
          <cell r="G294" t="str">
            <v>0188Z</v>
          </cell>
          <cell r="H294" t="str">
            <v>FRATERNITE</v>
          </cell>
          <cell r="I294" t="str">
            <v>ELM</v>
          </cell>
          <cell r="J294">
            <v>3</v>
          </cell>
          <cell r="K294" t="str">
            <v>ROMAINVILLE</v>
          </cell>
        </row>
        <row r="295">
          <cell r="A295" t="str">
            <v>1518V</v>
          </cell>
          <cell r="B295" t="str">
            <v>GAGARINE YOURI</v>
          </cell>
          <cell r="C295" t="str">
            <v>Mat</v>
          </cell>
          <cell r="D295">
            <v>3</v>
          </cell>
          <cell r="E295" t="str">
            <v>ROMAINVILLE</v>
          </cell>
          <cell r="G295" t="str">
            <v>0193E</v>
          </cell>
          <cell r="H295" t="str">
            <v>BARBUSSE HENRI</v>
          </cell>
          <cell r="I295" t="str">
            <v>ELM</v>
          </cell>
          <cell r="J295">
            <v>3</v>
          </cell>
          <cell r="K295" t="str">
            <v>ROMAINVILLE</v>
          </cell>
        </row>
        <row r="296">
          <cell r="A296" t="str">
            <v>0481T</v>
          </cell>
          <cell r="B296" t="str">
            <v>GALLEPE JEANNE</v>
          </cell>
          <cell r="C296" t="str">
            <v>Mat</v>
          </cell>
          <cell r="D296">
            <v>3</v>
          </cell>
          <cell r="E296" t="str">
            <v>ROMAINVILLE</v>
          </cell>
          <cell r="G296" t="str">
            <v>0318R</v>
          </cell>
          <cell r="H296" t="str">
            <v>CHARCOT JEAN</v>
          </cell>
          <cell r="I296" t="str">
            <v>ELM</v>
          </cell>
          <cell r="J296">
            <v>3</v>
          </cell>
          <cell r="K296" t="str">
            <v>ROMAINVILLE</v>
          </cell>
        </row>
        <row r="297">
          <cell r="A297" t="str">
            <v>1063A</v>
          </cell>
          <cell r="B297" t="str">
            <v>VERONIQUE ET FLORESTAN </v>
          </cell>
          <cell r="C297" t="str">
            <v>Mat</v>
          </cell>
          <cell r="D297">
            <v>3</v>
          </cell>
          <cell r="E297" t="str">
            <v>ROMAINVILLE</v>
          </cell>
          <cell r="G297" t="str">
            <v>0539F</v>
          </cell>
          <cell r="H297" t="str">
            <v>CACHIN MARCEL (ZEP)</v>
          </cell>
          <cell r="I297" t="str">
            <v>ELM</v>
          </cell>
          <cell r="J297">
            <v>3</v>
          </cell>
          <cell r="K297" t="str">
            <v>ROMAINVILLE</v>
          </cell>
        </row>
        <row r="298">
          <cell r="A298" t="str">
            <v>0562F</v>
          </cell>
          <cell r="B298" t="str">
            <v>BOIS PERRIER</v>
          </cell>
          <cell r="C298" t="str">
            <v>Mat</v>
          </cell>
          <cell r="D298">
            <v>3</v>
          </cell>
          <cell r="E298" t="str">
            <v>ROSNY SOUS BOIS</v>
          </cell>
          <cell r="G298" t="str">
            <v>1304M</v>
          </cell>
          <cell r="H298" t="str">
            <v>PERI GABRIEL</v>
          </cell>
          <cell r="I298" t="str">
            <v>ELM</v>
          </cell>
          <cell r="J298">
            <v>3</v>
          </cell>
          <cell r="K298" t="str">
            <v>ROMAINVILLE</v>
          </cell>
        </row>
        <row r="299">
          <cell r="A299" t="str">
            <v>2054C</v>
          </cell>
          <cell r="B299" t="str">
            <v>DOLET</v>
          </cell>
          <cell r="C299" t="str">
            <v>Mat</v>
          </cell>
          <cell r="D299">
            <v>3</v>
          </cell>
          <cell r="E299" t="str">
            <v>ROSNY SOUS BOIS</v>
          </cell>
          <cell r="G299" t="str">
            <v>1305N</v>
          </cell>
          <cell r="H299" t="str">
            <v>VAILLANT-COUTURIER PAUL</v>
          </cell>
          <cell r="I299" t="str">
            <v>ELM</v>
          </cell>
          <cell r="J299">
            <v>3</v>
          </cell>
          <cell r="K299" t="str">
            <v>ROMAINVILLE</v>
          </cell>
        </row>
        <row r="300">
          <cell r="A300" t="str">
            <v>0423E</v>
          </cell>
          <cell r="B300" t="str">
            <v>KERGOMARD PAULINE</v>
          </cell>
          <cell r="C300" t="str">
            <v>Mat</v>
          </cell>
          <cell r="D300">
            <v>3</v>
          </cell>
          <cell r="E300" t="str">
            <v>ROSNY SOUS BOIS</v>
          </cell>
          <cell r="G300" t="str">
            <v>0221K</v>
          </cell>
          <cell r="H300" t="str">
            <v>CENTRE</v>
          </cell>
          <cell r="I300" t="str">
            <v>ELM</v>
          </cell>
          <cell r="J300">
            <v>3</v>
          </cell>
          <cell r="K300" t="str">
            <v>ROSNY SOUS BOIS</v>
          </cell>
        </row>
        <row r="301">
          <cell r="A301" t="str">
            <v>0489B</v>
          </cell>
          <cell r="B301" t="str">
            <v>MARNAUDES</v>
          </cell>
          <cell r="C301" t="str">
            <v>Mat</v>
          </cell>
          <cell r="D301">
            <v>3</v>
          </cell>
          <cell r="E301" t="str">
            <v>ROSNY SOUS BOIS</v>
          </cell>
          <cell r="G301" t="str">
            <v>0325Y</v>
          </cell>
          <cell r="H301" t="str">
            <v>MOULIN JEAN</v>
          </cell>
          <cell r="I301" t="str">
            <v>ELM</v>
          </cell>
          <cell r="J301">
            <v>3</v>
          </cell>
          <cell r="K301" t="str">
            <v>ROSNY SOUS BOIS</v>
          </cell>
        </row>
        <row r="302">
          <cell r="A302" t="str">
            <v>0474K</v>
          </cell>
          <cell r="B302" t="str">
            <v>MOULIN JEAN</v>
          </cell>
          <cell r="C302" t="str">
            <v>Mat</v>
          </cell>
          <cell r="D302">
            <v>3</v>
          </cell>
          <cell r="E302" t="str">
            <v>ROSNY SOUS BOIS</v>
          </cell>
          <cell r="G302" t="str">
            <v>0341R</v>
          </cell>
          <cell r="H302" t="str">
            <v>MERMOZ</v>
          </cell>
          <cell r="I302" t="str">
            <v>ELM</v>
          </cell>
          <cell r="J302">
            <v>3</v>
          </cell>
          <cell r="K302" t="str">
            <v>ROSNY SOUS BOIS</v>
          </cell>
        </row>
        <row r="303">
          <cell r="A303" t="str">
            <v>1463K</v>
          </cell>
          <cell r="B303" t="str">
            <v>NIEPCE</v>
          </cell>
          <cell r="C303" t="str">
            <v>Mat</v>
          </cell>
          <cell r="D303">
            <v>3</v>
          </cell>
          <cell r="E303" t="str">
            <v>ROSNY SOUS BOIS</v>
          </cell>
          <cell r="G303" t="str">
            <v>0396A</v>
          </cell>
          <cell r="H303" t="str">
            <v>RASPAIL</v>
          </cell>
          <cell r="I303" t="str">
            <v>ELM</v>
          </cell>
          <cell r="J303">
            <v>3</v>
          </cell>
          <cell r="K303" t="str">
            <v>ROSNY SOUS BOIS</v>
          </cell>
        </row>
        <row r="304">
          <cell r="A304" t="str">
            <v>0585F</v>
          </cell>
          <cell r="B304" t="str">
            <v>PRE GENTIL</v>
          </cell>
          <cell r="C304" t="str">
            <v>Mat</v>
          </cell>
          <cell r="D304">
            <v>3</v>
          </cell>
          <cell r="E304" t="str">
            <v>ROSNY SOUS BOIS</v>
          </cell>
          <cell r="G304" t="str">
            <v>0548R</v>
          </cell>
          <cell r="H304" t="str">
            <v>EBOUE FELIX</v>
          </cell>
          <cell r="I304" t="str">
            <v>ELM</v>
          </cell>
          <cell r="J304">
            <v>3</v>
          </cell>
          <cell r="K304" t="str">
            <v>ROSNY SOUS BOIS</v>
          </cell>
        </row>
        <row r="305">
          <cell r="A305" t="str">
            <v>1770U</v>
          </cell>
          <cell r="B305" t="str">
            <v>RASPAIL</v>
          </cell>
          <cell r="C305" t="str">
            <v>Mat</v>
          </cell>
          <cell r="D305">
            <v>3</v>
          </cell>
          <cell r="E305" t="str">
            <v>ROSNY SOUS BOIS</v>
          </cell>
          <cell r="G305" t="str">
            <v>1467P</v>
          </cell>
          <cell r="H305" t="str">
            <v>MONDOR HENRI</v>
          </cell>
          <cell r="I305" t="str">
            <v>ELM</v>
          </cell>
          <cell r="J305">
            <v>3</v>
          </cell>
          <cell r="K305" t="str">
            <v>ROSNY SOUS BOIS</v>
          </cell>
        </row>
        <row r="306">
          <cell r="A306" t="str">
            <v>2067S</v>
          </cell>
          <cell r="B306" t="str">
            <v>CLAUDEL CAMILLE</v>
          </cell>
          <cell r="C306" t="str">
            <v>Mat</v>
          </cell>
          <cell r="D306">
            <v>4</v>
          </cell>
          <cell r="E306" t="str">
            <v>BONDY</v>
          </cell>
          <cell r="G306" t="str">
            <v>1579L</v>
          </cell>
          <cell r="H306" t="str">
            <v>COTTON EUGENIE</v>
          </cell>
          <cell r="I306" t="str">
            <v>ELM</v>
          </cell>
          <cell r="J306">
            <v>3</v>
          </cell>
          <cell r="K306" t="str">
            <v>ROSNY SOUS BOIS</v>
          </cell>
        </row>
        <row r="307">
          <cell r="A307" t="str">
            <v>0531X</v>
          </cell>
          <cell r="B307" t="str">
            <v>CURIE PIERRE</v>
          </cell>
          <cell r="C307" t="str">
            <v>Mat</v>
          </cell>
          <cell r="D307">
            <v>4</v>
          </cell>
          <cell r="E307" t="str">
            <v>BONDY</v>
          </cell>
          <cell r="G307" t="str">
            <v>0149G</v>
          </cell>
          <cell r="H307" t="str">
            <v>ROSTAND JEAN </v>
          </cell>
          <cell r="I307" t="str">
            <v>ELM</v>
          </cell>
          <cell r="J307">
            <v>4</v>
          </cell>
          <cell r="K307" t="str">
            <v>BONDY</v>
          </cell>
        </row>
        <row r="308">
          <cell r="A308" t="str">
            <v>0453M</v>
          </cell>
          <cell r="B308" t="str">
            <v>FERRY JULES </v>
          </cell>
          <cell r="C308" t="str">
            <v>Mat</v>
          </cell>
          <cell r="D308">
            <v>4</v>
          </cell>
          <cell r="E308" t="str">
            <v>BONDY</v>
          </cell>
          <cell r="G308" t="str">
            <v>0203R</v>
          </cell>
          <cell r="H308" t="str">
            <v>NOUE CAILLET (ZEP)</v>
          </cell>
          <cell r="I308" t="str">
            <v>ELM</v>
          </cell>
          <cell r="J308">
            <v>4</v>
          </cell>
          <cell r="K308" t="str">
            <v>BONDY</v>
          </cell>
        </row>
        <row r="309">
          <cell r="A309" t="str">
            <v>2440X</v>
          </cell>
          <cell r="B309" t="str">
            <v>DE GOUGES OLYMPE (ZEP) (prim)</v>
          </cell>
          <cell r="C309" t="str">
            <v>Mat</v>
          </cell>
          <cell r="D309">
            <v>4</v>
          </cell>
          <cell r="E309" t="str">
            <v>BONDY</v>
          </cell>
          <cell r="G309" t="str">
            <v>0213B</v>
          </cell>
          <cell r="H309" t="str">
            <v>TERRE ST BLAISE (ZEP)</v>
          </cell>
          <cell r="I309" t="str">
            <v>ELM</v>
          </cell>
          <cell r="J309">
            <v>4</v>
          </cell>
          <cell r="K309" t="str">
            <v>BONDY</v>
          </cell>
        </row>
        <row r="310">
          <cell r="A310" t="str">
            <v>0458T</v>
          </cell>
          <cell r="B310" t="str">
            <v>LAGRANGE LEO</v>
          </cell>
          <cell r="C310" t="str">
            <v>Mat</v>
          </cell>
          <cell r="D310">
            <v>4</v>
          </cell>
          <cell r="E310" t="str">
            <v>BONDY</v>
          </cell>
          <cell r="G310" t="str">
            <v>0237C</v>
          </cell>
          <cell r="H310" t="str">
            <v>MAINGUY-GUEHENNO</v>
          </cell>
          <cell r="I310" t="str">
            <v>ELM</v>
          </cell>
          <cell r="J310">
            <v>4</v>
          </cell>
          <cell r="K310" t="str">
            <v>BONDY</v>
          </cell>
        </row>
        <row r="311">
          <cell r="A311" t="str">
            <v>0501P</v>
          </cell>
          <cell r="B311" t="str">
            <v>MAINGUY</v>
          </cell>
          <cell r="C311" t="str">
            <v>Mat</v>
          </cell>
          <cell r="D311">
            <v>4</v>
          </cell>
          <cell r="E311" t="str">
            <v>BONDY</v>
          </cell>
          <cell r="G311" t="str">
            <v>0248P</v>
          </cell>
          <cell r="H311" t="str">
            <v>SALENGRO ROGER</v>
          </cell>
          <cell r="I311" t="str">
            <v>ELM</v>
          </cell>
          <cell r="J311">
            <v>4</v>
          </cell>
          <cell r="K311" t="str">
            <v>BONDY</v>
          </cell>
        </row>
        <row r="312">
          <cell r="A312" t="str">
            <v>0473J</v>
          </cell>
          <cell r="B312" t="str">
            <v>NOUE CAILLET (ZEP)</v>
          </cell>
          <cell r="C312" t="str">
            <v>Mat</v>
          </cell>
          <cell r="D312">
            <v>4</v>
          </cell>
          <cell r="E312" t="str">
            <v>BONDY</v>
          </cell>
          <cell r="G312" t="str">
            <v>0271P</v>
          </cell>
          <cell r="H312" t="str">
            <v>FERRY JULES </v>
          </cell>
          <cell r="I312" t="str">
            <v>ELM</v>
          </cell>
          <cell r="J312">
            <v>4</v>
          </cell>
          <cell r="K312" t="str">
            <v>BONDY</v>
          </cell>
        </row>
        <row r="313">
          <cell r="A313" t="str">
            <v>0456R</v>
          </cell>
          <cell r="B313" t="str">
            <v>PASTEUR LOUIS (ZEP)</v>
          </cell>
          <cell r="C313" t="str">
            <v>Mat</v>
          </cell>
          <cell r="D313">
            <v>4</v>
          </cell>
          <cell r="E313" t="str">
            <v>BONDY</v>
          </cell>
          <cell r="G313" t="str">
            <v>0327A</v>
          </cell>
          <cell r="H313" t="str">
            <v>CAMUS ALBERT (ZEP)</v>
          </cell>
          <cell r="I313" t="str">
            <v>ELM</v>
          </cell>
          <cell r="J313">
            <v>4</v>
          </cell>
          <cell r="K313" t="str">
            <v>BONDY</v>
          </cell>
        </row>
        <row r="314">
          <cell r="A314" t="str">
            <v>0515E</v>
          </cell>
          <cell r="B314" t="str">
            <v>SALENGRO ROGER</v>
          </cell>
          <cell r="C314" t="str">
            <v>Mat</v>
          </cell>
          <cell r="D314">
            <v>4</v>
          </cell>
          <cell r="E314" t="str">
            <v>BONDY</v>
          </cell>
          <cell r="G314" t="str">
            <v>0366T</v>
          </cell>
          <cell r="H314" t="str">
            <v>BETHINGER</v>
          </cell>
          <cell r="I314" t="str">
            <v>ELM</v>
          </cell>
          <cell r="J314">
            <v>4</v>
          </cell>
          <cell r="K314" t="str">
            <v>BONDY</v>
          </cell>
        </row>
        <row r="315">
          <cell r="A315" t="str">
            <v>2265G</v>
          </cell>
          <cell r="B315" t="str">
            <v>SAVARY ALAIN</v>
          </cell>
          <cell r="C315" t="str">
            <v>Mat</v>
          </cell>
          <cell r="D315">
            <v>4</v>
          </cell>
          <cell r="E315" t="str">
            <v>BONDY</v>
          </cell>
          <cell r="G315" t="str">
            <v>0401F</v>
          </cell>
          <cell r="H315" t="str">
            <v>CURIE PIERRE</v>
          </cell>
          <cell r="I315" t="str">
            <v>ELM</v>
          </cell>
          <cell r="J315">
            <v>4</v>
          </cell>
          <cell r="K315" t="str">
            <v>BONDY</v>
          </cell>
        </row>
        <row r="316">
          <cell r="A316" t="str">
            <v>0430M</v>
          </cell>
          <cell r="B316" t="str">
            <v>SELLIER HENRI </v>
          </cell>
          <cell r="C316" t="str">
            <v>Mat</v>
          </cell>
          <cell r="D316">
            <v>4</v>
          </cell>
          <cell r="E316" t="str">
            <v>BONDY</v>
          </cell>
          <cell r="G316" t="str">
            <v>0546N</v>
          </cell>
          <cell r="H316" t="str">
            <v>PASTEUR LOUIS (ZEP)</v>
          </cell>
          <cell r="I316" t="str">
            <v>ELM</v>
          </cell>
          <cell r="J316">
            <v>4</v>
          </cell>
          <cell r="K316" t="str">
            <v>BONDY</v>
          </cell>
        </row>
        <row r="317">
          <cell r="A317" t="str">
            <v>0576W</v>
          </cell>
          <cell r="B317" t="str">
            <v>TERRE SAINT BLAISE (ZEP)</v>
          </cell>
          <cell r="C317" t="str">
            <v>Mat</v>
          </cell>
          <cell r="D317">
            <v>4</v>
          </cell>
          <cell r="E317" t="str">
            <v>BONDY</v>
          </cell>
          <cell r="G317" t="str">
            <v>0574U</v>
          </cell>
          <cell r="H317" t="str">
            <v>BOULLOCHE (ZEP)</v>
          </cell>
          <cell r="I317" t="str">
            <v>ELM</v>
          </cell>
          <cell r="J317">
            <v>4</v>
          </cell>
          <cell r="K317" t="str">
            <v>BONDY</v>
          </cell>
        </row>
        <row r="318">
          <cell r="A318" t="str">
            <v>0414V</v>
          </cell>
          <cell r="B318" t="str">
            <v>ZAY JEAN (ZEP)</v>
          </cell>
          <cell r="C318" t="str">
            <v>Mat</v>
          </cell>
          <cell r="D318">
            <v>4</v>
          </cell>
          <cell r="E318" t="str">
            <v>BONDY</v>
          </cell>
          <cell r="G318" t="str">
            <v>1253G</v>
          </cell>
          <cell r="H318" t="str">
            <v>LAGRANGE LEO</v>
          </cell>
          <cell r="I318" t="str">
            <v>ELM</v>
          </cell>
          <cell r="J318">
            <v>4</v>
          </cell>
          <cell r="K318" t="str">
            <v>BONDY</v>
          </cell>
        </row>
        <row r="319">
          <cell r="A319" t="str">
            <v>0818J</v>
          </cell>
          <cell r="B319" t="str">
            <v>COTE EMILE</v>
          </cell>
          <cell r="C319" t="str">
            <v>Mat</v>
          </cell>
          <cell r="D319">
            <v>4</v>
          </cell>
          <cell r="E319" t="str">
            <v>GAGNY</v>
          </cell>
          <cell r="G319" t="str">
            <v>2440X</v>
          </cell>
          <cell r="H319" t="str">
            <v>DE GOUGES OLYMPE (ZEP) (prim)</v>
          </cell>
          <cell r="I319" t="str">
            <v>ELM</v>
          </cell>
          <cell r="J319">
            <v>4</v>
          </cell>
          <cell r="K319" t="str">
            <v>BONDY</v>
          </cell>
        </row>
        <row r="320">
          <cell r="A320" t="str">
            <v>0816G</v>
          </cell>
          <cell r="B320" t="str">
            <v>FERRY JULES</v>
          </cell>
          <cell r="C320" t="str">
            <v>Mat</v>
          </cell>
          <cell r="D320">
            <v>4</v>
          </cell>
          <cell r="E320" t="str">
            <v>GAGNY</v>
          </cell>
          <cell r="G320" t="str">
            <v>2441Y</v>
          </cell>
          <cell r="H320" t="str">
            <v>APOLLINAIRE GUILLAUME</v>
          </cell>
          <cell r="I320" t="str">
            <v>ELM</v>
          </cell>
          <cell r="J320">
            <v>4</v>
          </cell>
          <cell r="K320" t="str">
            <v>BONDY</v>
          </cell>
        </row>
        <row r="321">
          <cell r="A321" t="str">
            <v>0819K</v>
          </cell>
          <cell r="B321" t="str">
            <v>HUGO VICTOR</v>
          </cell>
          <cell r="C321" t="str">
            <v>Mat</v>
          </cell>
          <cell r="D321">
            <v>4</v>
          </cell>
          <cell r="E321" t="str">
            <v>GAGNY</v>
          </cell>
          <cell r="G321" t="str">
            <v>0680J</v>
          </cell>
          <cell r="H321" t="str">
            <v>JOLIOT-CURIE 1 (ZEP)</v>
          </cell>
          <cell r="I321" t="str">
            <v>ELM</v>
          </cell>
          <cell r="J321">
            <v>4</v>
          </cell>
          <cell r="K321" t="str">
            <v>CLICHY SOUS BOIS</v>
          </cell>
        </row>
        <row r="322">
          <cell r="A322" t="str">
            <v>0814E</v>
          </cell>
          <cell r="B322" t="str">
            <v>LA FONTAINE</v>
          </cell>
          <cell r="C322" t="str">
            <v>Mat</v>
          </cell>
          <cell r="D322">
            <v>4</v>
          </cell>
          <cell r="E322" t="str">
            <v>GAGNY</v>
          </cell>
          <cell r="G322" t="str">
            <v>0681K</v>
          </cell>
          <cell r="H322" t="str">
            <v>JOLIOT-CURIE 2 (ZEP)</v>
          </cell>
          <cell r="I322" t="str">
            <v>ELM</v>
          </cell>
          <cell r="J322">
            <v>4</v>
          </cell>
          <cell r="K322" t="str">
            <v>CLICHY SOUS BOIS</v>
          </cell>
        </row>
        <row r="323">
          <cell r="A323" t="str">
            <v>0817H</v>
          </cell>
          <cell r="B323" t="str">
            <v>LAMARTINE</v>
          </cell>
          <cell r="C323" t="str">
            <v>Mat</v>
          </cell>
          <cell r="D323">
            <v>4</v>
          </cell>
          <cell r="E323" t="str">
            <v>GAGNY</v>
          </cell>
          <cell r="G323" t="str">
            <v>0684N</v>
          </cell>
          <cell r="H323" t="str">
            <v>PASTEUR LOUIS</v>
          </cell>
          <cell r="I323" t="str">
            <v>ELM</v>
          </cell>
          <cell r="J323">
            <v>4</v>
          </cell>
          <cell r="K323" t="str">
            <v>CLICHY SOUS BOIS</v>
          </cell>
        </row>
        <row r="324">
          <cell r="A324" t="str">
            <v>0813D</v>
          </cell>
          <cell r="B324" t="str">
            <v>MICHEL LOUISE</v>
          </cell>
          <cell r="C324" t="str">
            <v>Mat</v>
          </cell>
          <cell r="D324">
            <v>4</v>
          </cell>
          <cell r="E324" t="str">
            <v>GAGNY</v>
          </cell>
          <cell r="G324" t="str">
            <v>0688T</v>
          </cell>
          <cell r="H324" t="str">
            <v>ELUARD (ZEP)</v>
          </cell>
          <cell r="I324" t="str">
            <v>ELM</v>
          </cell>
          <cell r="J324">
            <v>4</v>
          </cell>
          <cell r="K324" t="str">
            <v>CLICHY SOUS BOIS</v>
          </cell>
        </row>
        <row r="325">
          <cell r="A325" t="str">
            <v>1578K</v>
          </cell>
          <cell r="B325" t="str">
            <v>MONTAIGNE</v>
          </cell>
          <cell r="C325" t="str">
            <v>Mat</v>
          </cell>
          <cell r="D325">
            <v>4</v>
          </cell>
          <cell r="E325" t="str">
            <v>GAGNY</v>
          </cell>
          <cell r="G325" t="str">
            <v>0839G</v>
          </cell>
          <cell r="H325" t="str">
            <v>VAILLANT-COUTURIER 1 (ZEP)</v>
          </cell>
          <cell r="I325" t="str">
            <v>ELM</v>
          </cell>
          <cell r="J325">
            <v>4</v>
          </cell>
          <cell r="K325" t="str">
            <v>CLICHY SOUS BOIS</v>
          </cell>
        </row>
        <row r="326">
          <cell r="A326" t="str">
            <v>0982M</v>
          </cell>
          <cell r="B326" t="str">
            <v>PASCAL BLAISE</v>
          </cell>
          <cell r="C326" t="str">
            <v>Mat</v>
          </cell>
          <cell r="D326">
            <v>4</v>
          </cell>
          <cell r="E326" t="str">
            <v>GAGNY</v>
          </cell>
          <cell r="G326" t="str">
            <v>0879A</v>
          </cell>
          <cell r="H326" t="str">
            <v>JAURES 1 (ZEP)</v>
          </cell>
          <cell r="I326" t="str">
            <v>ELM</v>
          </cell>
          <cell r="J326">
            <v>4</v>
          </cell>
          <cell r="K326" t="str">
            <v>CLICHY SOUS BOIS</v>
          </cell>
        </row>
        <row r="327">
          <cell r="A327" t="str">
            <v>0815F</v>
          </cell>
          <cell r="B327" t="str">
            <v>PASTEUR LOUIS</v>
          </cell>
          <cell r="C327" t="str">
            <v>Mat</v>
          </cell>
          <cell r="D327">
            <v>4</v>
          </cell>
          <cell r="E327" t="str">
            <v>GAGNY</v>
          </cell>
          <cell r="G327" t="str">
            <v>0880B</v>
          </cell>
          <cell r="H327" t="str">
            <v>JAURES 2 (ZEP)</v>
          </cell>
          <cell r="I327" t="str">
            <v>ELM</v>
          </cell>
          <cell r="J327">
            <v>4</v>
          </cell>
          <cell r="K327" t="str">
            <v>CLICHY SOUS BOIS</v>
          </cell>
        </row>
        <row r="328">
          <cell r="A328" t="str">
            <v>0519J</v>
          </cell>
          <cell r="B328" t="str">
            <v>FOCH</v>
          </cell>
          <cell r="C328" t="str">
            <v>Mat</v>
          </cell>
          <cell r="D328">
            <v>4</v>
          </cell>
          <cell r="E328" t="str">
            <v>VILLEMOMBLE</v>
          </cell>
          <cell r="G328" t="str">
            <v>0881C</v>
          </cell>
          <cell r="H328" t="str">
            <v>VAILLANT-COUTURIER 2 (ZEP)</v>
          </cell>
          <cell r="I328" t="str">
            <v>ELM</v>
          </cell>
          <cell r="J328">
            <v>4</v>
          </cell>
          <cell r="K328" t="str">
            <v>CLICHY SOUS BOIS</v>
          </cell>
        </row>
        <row r="329">
          <cell r="A329" t="str">
            <v>0413U</v>
          </cell>
          <cell r="B329" t="str">
            <v>GALLIENI</v>
          </cell>
          <cell r="C329" t="str">
            <v>Mat</v>
          </cell>
          <cell r="D329">
            <v>4</v>
          </cell>
          <cell r="E329" t="str">
            <v>VILLEMOMBLE</v>
          </cell>
          <cell r="G329" t="str">
            <v>1474X</v>
          </cell>
          <cell r="H329" t="str">
            <v>LANGEVIN PAUL (ZEP)</v>
          </cell>
          <cell r="I329" t="str">
            <v>ELM</v>
          </cell>
          <cell r="J329">
            <v>4</v>
          </cell>
          <cell r="K329" t="str">
            <v>CLICHY SOUS BOIS</v>
          </cell>
        </row>
        <row r="330">
          <cell r="A330" t="str">
            <v>1455B</v>
          </cell>
          <cell r="B330" t="str">
            <v>MAURIAC FRANCOIS</v>
          </cell>
          <cell r="C330" t="str">
            <v>Mat</v>
          </cell>
          <cell r="D330">
            <v>4</v>
          </cell>
          <cell r="E330" t="str">
            <v>VILLEMOMBLE</v>
          </cell>
          <cell r="G330" t="str">
            <v>1552G</v>
          </cell>
          <cell r="H330" t="str">
            <v>BARBUSSE 1 (ZEP)</v>
          </cell>
          <cell r="I330" t="str">
            <v>ELM</v>
          </cell>
          <cell r="J330">
            <v>4</v>
          </cell>
          <cell r="K330" t="str">
            <v>CLICHY SOUS BOIS</v>
          </cell>
        </row>
        <row r="331">
          <cell r="A331" t="str">
            <v>0564H</v>
          </cell>
          <cell r="B331" t="str">
            <v>MONTGOLFIER</v>
          </cell>
          <cell r="C331" t="str">
            <v>Mat</v>
          </cell>
          <cell r="D331">
            <v>4</v>
          </cell>
          <cell r="E331" t="str">
            <v>VILLEMOMBLE</v>
          </cell>
          <cell r="G331" t="str">
            <v>1875H</v>
          </cell>
          <cell r="H331" t="str">
            <v>BARBUSSE 2 (ZEP)</v>
          </cell>
          <cell r="I331" t="str">
            <v>ELM</v>
          </cell>
          <cell r="J331">
            <v>4</v>
          </cell>
          <cell r="K331" t="str">
            <v>CLICHY SOUS BOIS</v>
          </cell>
        </row>
        <row r="332">
          <cell r="A332" t="str">
            <v>0461W</v>
          </cell>
          <cell r="B332" t="str">
            <v>PASTEUR</v>
          </cell>
          <cell r="C332" t="str">
            <v>Mat</v>
          </cell>
          <cell r="D332">
            <v>4</v>
          </cell>
          <cell r="E332" t="str">
            <v>VILLEMOMBLE</v>
          </cell>
          <cell r="G332" t="str">
            <v>1973P</v>
          </cell>
          <cell r="H332" t="str">
            <v>HENRIET MAXIME</v>
          </cell>
          <cell r="I332" t="str">
            <v>ELM</v>
          </cell>
          <cell r="J332">
            <v>4</v>
          </cell>
          <cell r="K332" t="str">
            <v>CLICHY SOUS BOIS</v>
          </cell>
        </row>
        <row r="333">
          <cell r="A333" t="str">
            <v>1719N</v>
          </cell>
          <cell r="B333" t="str">
            <v>PREVERT JACQUES</v>
          </cell>
          <cell r="C333" t="str">
            <v>Mat</v>
          </cell>
          <cell r="D333">
            <v>4</v>
          </cell>
          <cell r="E333" t="str">
            <v>VILLEMOMBLE</v>
          </cell>
          <cell r="G333" t="str">
            <v>0671Z</v>
          </cell>
          <cell r="H333" t="str">
            <v>MERCIER GEORGES</v>
          </cell>
          <cell r="I333" t="str">
            <v>ELM</v>
          </cell>
          <cell r="J333">
            <v>4</v>
          </cell>
          <cell r="K333" t="str">
            <v>COUBRON</v>
          </cell>
        </row>
        <row r="334">
          <cell r="A334" t="str">
            <v>0493F</v>
          </cell>
          <cell r="B334" t="str">
            <v>SAINT-EXUPERY</v>
          </cell>
          <cell r="C334" t="str">
            <v>Mat</v>
          </cell>
          <cell r="D334">
            <v>4</v>
          </cell>
          <cell r="E334" t="str">
            <v>VILLEMOMBLE</v>
          </cell>
          <cell r="G334" t="str">
            <v>1507H</v>
          </cell>
          <cell r="H334" t="str">
            <v>BERT PAUL</v>
          </cell>
          <cell r="I334" t="str">
            <v>ELM</v>
          </cell>
          <cell r="J334">
            <v>4</v>
          </cell>
          <cell r="K334" t="str">
            <v>COUBRON</v>
          </cell>
        </row>
        <row r="335">
          <cell r="A335" t="str">
            <v>1557M</v>
          </cell>
          <cell r="B335" t="str">
            <v>BARBUSSE HENRI (ZEP)</v>
          </cell>
          <cell r="C335" t="str">
            <v>Mat</v>
          </cell>
          <cell r="D335">
            <v>4</v>
          </cell>
          <cell r="E335" t="str">
            <v>CLICHY SOUS BOIS</v>
          </cell>
          <cell r="G335" t="str">
            <v>0634J</v>
          </cell>
          <cell r="H335" t="str">
            <v>SAINT-EXUPERY ANTOINE</v>
          </cell>
          <cell r="I335" t="str">
            <v>ELM</v>
          </cell>
          <cell r="J335">
            <v>4</v>
          </cell>
          <cell r="K335" t="str">
            <v>GAGNY</v>
          </cell>
        </row>
        <row r="336">
          <cell r="A336" t="str">
            <v>0877Y</v>
          </cell>
          <cell r="B336" t="str">
            <v>CHENE POINTU 1 (ZEP)</v>
          </cell>
          <cell r="C336" t="str">
            <v>Mat</v>
          </cell>
          <cell r="D336">
            <v>4</v>
          </cell>
          <cell r="E336" t="str">
            <v>CLICHY SOUS BOIS</v>
          </cell>
          <cell r="G336" t="str">
            <v>0635K</v>
          </cell>
          <cell r="H336" t="str">
            <v>LAGUESSE PAUL</v>
          </cell>
          <cell r="I336" t="str">
            <v>ELM</v>
          </cell>
          <cell r="J336">
            <v>4</v>
          </cell>
          <cell r="K336" t="str">
            <v>GAGNY</v>
          </cell>
        </row>
        <row r="337">
          <cell r="A337" t="str">
            <v>1504E</v>
          </cell>
          <cell r="B337" t="str">
            <v>CHENE POINTU 2 (ZEP)</v>
          </cell>
          <cell r="C337" t="str">
            <v>Mat</v>
          </cell>
          <cell r="D337">
            <v>4</v>
          </cell>
          <cell r="E337" t="str">
            <v>CLICHY SOUS BOIS</v>
          </cell>
          <cell r="G337" t="str">
            <v>0636L</v>
          </cell>
          <cell r="H337" t="str">
            <v>COTE EMILE</v>
          </cell>
          <cell r="I337" t="str">
            <v>ELM</v>
          </cell>
          <cell r="J337">
            <v>4</v>
          </cell>
          <cell r="K337" t="str">
            <v>GAGNY</v>
          </cell>
        </row>
        <row r="338">
          <cell r="A338" t="str">
            <v>0800P</v>
          </cell>
          <cell r="B338" t="str">
            <v>ELUARD PAUL (ZEP)</v>
          </cell>
          <cell r="C338" t="str">
            <v>Mat</v>
          </cell>
          <cell r="D338">
            <v>4</v>
          </cell>
          <cell r="E338" t="str">
            <v>CLICHY SOUS BOIS</v>
          </cell>
          <cell r="G338" t="str">
            <v>0637M</v>
          </cell>
          <cell r="H338" t="str">
            <v>PASTEUR LOUIS</v>
          </cell>
          <cell r="I338" t="str">
            <v>ELM</v>
          </cell>
          <cell r="J338">
            <v>4</v>
          </cell>
          <cell r="K338" t="str">
            <v>GAGNY</v>
          </cell>
        </row>
        <row r="339">
          <cell r="A339" t="str">
            <v>1972N</v>
          </cell>
          <cell r="B339" t="str">
            <v>HENRIET MAXIME</v>
          </cell>
          <cell r="C339" t="str">
            <v>Mat</v>
          </cell>
          <cell r="D339">
            <v>4</v>
          </cell>
          <cell r="E339" t="str">
            <v>CLICHY SOUS BOIS</v>
          </cell>
          <cell r="G339" t="str">
            <v>0639P</v>
          </cell>
          <cell r="H339" t="str">
            <v>PEGUY CHARLES</v>
          </cell>
          <cell r="I339" t="str">
            <v>ELM</v>
          </cell>
          <cell r="J339">
            <v>4</v>
          </cell>
          <cell r="K339" t="str">
            <v>GAGNY</v>
          </cell>
        </row>
        <row r="340">
          <cell r="A340" t="str">
            <v>0878Z</v>
          </cell>
          <cell r="B340" t="str">
            <v>JAURES JEAN (ZEP)</v>
          </cell>
          <cell r="C340" t="str">
            <v>Mat</v>
          </cell>
          <cell r="D340">
            <v>4</v>
          </cell>
          <cell r="E340" t="str">
            <v>CLICHY SOUS BOIS</v>
          </cell>
          <cell r="G340" t="str">
            <v>0641S</v>
          </cell>
          <cell r="H340" t="str">
            <v>MORIN MARIUS</v>
          </cell>
          <cell r="I340" t="str">
            <v>ELM</v>
          </cell>
          <cell r="J340">
            <v>4</v>
          </cell>
          <cell r="K340" t="str">
            <v>GAGNY</v>
          </cell>
        </row>
        <row r="341">
          <cell r="A341" t="str">
            <v>0801R</v>
          </cell>
          <cell r="B341" t="str">
            <v>JOLIOT-CURIE (ZEP)</v>
          </cell>
          <cell r="C341" t="str">
            <v>Mat</v>
          </cell>
          <cell r="D341">
            <v>4</v>
          </cell>
          <cell r="E341" t="str">
            <v>CLICHY SOUS BOIS</v>
          </cell>
          <cell r="G341" t="str">
            <v>0642T</v>
          </cell>
          <cell r="H341" t="str">
            <v>HUGO VICTOR</v>
          </cell>
          <cell r="I341" t="str">
            <v>ELM</v>
          </cell>
          <cell r="J341">
            <v>4</v>
          </cell>
          <cell r="K341" t="str">
            <v>GAGNY</v>
          </cell>
        </row>
        <row r="342">
          <cell r="A342" t="str">
            <v>0802S</v>
          </cell>
          <cell r="B342" t="str">
            <v>LANGEVIN PAUL (ZEP)</v>
          </cell>
          <cell r="C342" t="str">
            <v>Mat</v>
          </cell>
          <cell r="D342">
            <v>4</v>
          </cell>
          <cell r="E342" t="str">
            <v>CLICHY SOUS BOIS</v>
          </cell>
          <cell r="G342" t="str">
            <v>0643U</v>
          </cell>
          <cell r="H342" t="str">
            <v>LAVOISIER</v>
          </cell>
          <cell r="I342" t="str">
            <v>ELM</v>
          </cell>
          <cell r="J342">
            <v>4</v>
          </cell>
          <cell r="K342" t="str">
            <v>GAGNY</v>
          </cell>
        </row>
        <row r="343">
          <cell r="A343" t="str">
            <v>2068T</v>
          </cell>
          <cell r="B343" t="str">
            <v>MACE JEAN</v>
          </cell>
          <cell r="C343" t="str">
            <v>Mat</v>
          </cell>
          <cell r="D343">
            <v>4</v>
          </cell>
          <cell r="E343" t="str">
            <v>CLICHY SOUS BOIS</v>
          </cell>
          <cell r="G343" t="str">
            <v>0989V</v>
          </cell>
          <cell r="H343" t="str">
            <v>PASCAL BLAISE</v>
          </cell>
          <cell r="I343" t="str">
            <v>ELM</v>
          </cell>
          <cell r="J343">
            <v>4</v>
          </cell>
          <cell r="K343" t="str">
            <v>GAGNY</v>
          </cell>
        </row>
        <row r="344">
          <cell r="A344" t="str">
            <v>1403V</v>
          </cell>
          <cell r="B344" t="str">
            <v>RENARD 1 (ZEP)</v>
          </cell>
          <cell r="C344" t="str">
            <v>Mat</v>
          </cell>
          <cell r="D344">
            <v>4</v>
          </cell>
          <cell r="E344" t="str">
            <v>CLICHY SOUS BOIS</v>
          </cell>
          <cell r="G344" t="str">
            <v>0644V</v>
          </cell>
          <cell r="H344" t="str">
            <v>PAQUERETTES</v>
          </cell>
          <cell r="I344" t="str">
            <v>ELM</v>
          </cell>
          <cell r="J344">
            <v>4</v>
          </cell>
          <cell r="K344" t="str">
            <v>GOURNAY SUR MARNE</v>
          </cell>
        </row>
        <row r="345">
          <cell r="A345" t="str">
            <v>1452Y</v>
          </cell>
          <cell r="B345" t="str">
            <v>RENARD 2 (ZEP)</v>
          </cell>
          <cell r="C345" t="str">
            <v>Mat</v>
          </cell>
          <cell r="D345">
            <v>4</v>
          </cell>
          <cell r="E345" t="str">
            <v>CLICHY SOUS BOIS</v>
          </cell>
          <cell r="G345" t="str">
            <v>0673B</v>
          </cell>
          <cell r="H345" t="str">
            <v>THIERS</v>
          </cell>
          <cell r="I345" t="str">
            <v>ELM</v>
          </cell>
          <cell r="J345">
            <v>4</v>
          </cell>
          <cell r="K345" t="str">
            <v>LE RAINCY</v>
          </cell>
        </row>
        <row r="346">
          <cell r="A346" t="str">
            <v>0851V</v>
          </cell>
          <cell r="B346" t="str">
            <v>VAILLANT-COUTURIER (ZEP)</v>
          </cell>
          <cell r="C346" t="str">
            <v>Mat</v>
          </cell>
          <cell r="D346">
            <v>4</v>
          </cell>
          <cell r="E346" t="str">
            <v>CLICHY SOUS BOIS</v>
          </cell>
          <cell r="G346" t="str">
            <v>1475Y</v>
          </cell>
          <cell r="H346" t="str">
            <v>FOUGERES</v>
          </cell>
          <cell r="I346" t="str">
            <v>ELM</v>
          </cell>
          <cell r="J346">
            <v>4</v>
          </cell>
          <cell r="K346" t="str">
            <v>LE RAINCY</v>
          </cell>
        </row>
        <row r="347">
          <cell r="A347" t="str">
            <v>1456C</v>
          </cell>
          <cell r="B347" t="str">
            <v>FOUGERES</v>
          </cell>
          <cell r="C347" t="str">
            <v>Mat</v>
          </cell>
          <cell r="D347">
            <v>4</v>
          </cell>
          <cell r="E347" t="str">
            <v>LE RAINCY</v>
          </cell>
          <cell r="G347" t="str">
            <v>1519W</v>
          </cell>
          <cell r="H347" t="str">
            <v>LA FONTAINE</v>
          </cell>
          <cell r="I347" t="str">
            <v>ELM</v>
          </cell>
          <cell r="J347">
            <v>4</v>
          </cell>
          <cell r="K347" t="str">
            <v>LE RAINCY</v>
          </cell>
        </row>
        <row r="348">
          <cell r="A348" t="str">
            <v>0798M</v>
          </cell>
          <cell r="B348" t="str">
            <v>LA FONTAINE</v>
          </cell>
          <cell r="C348" t="str">
            <v>Mat</v>
          </cell>
          <cell r="D348">
            <v>4</v>
          </cell>
          <cell r="E348" t="str">
            <v>LE RAINCY</v>
          </cell>
          <cell r="G348" t="str">
            <v>0147E</v>
          </cell>
          <cell r="H348" t="str">
            <v>MACE JEAN</v>
          </cell>
          <cell r="I348" t="str">
            <v>ELM</v>
          </cell>
          <cell r="J348">
            <v>4</v>
          </cell>
          <cell r="K348" t="str">
            <v>LES PAVILLONS /S BOIS</v>
          </cell>
        </row>
        <row r="349">
          <cell r="A349" t="str">
            <v>0799N</v>
          </cell>
          <cell r="B349" t="str">
            <v>THIERS</v>
          </cell>
          <cell r="C349" t="str">
            <v>Mat</v>
          </cell>
          <cell r="D349">
            <v>4</v>
          </cell>
          <cell r="E349" t="str">
            <v>LE RAINCY</v>
          </cell>
          <cell r="G349" t="str">
            <v>0187Y</v>
          </cell>
          <cell r="H349" t="str">
            <v>MONCEAU</v>
          </cell>
          <cell r="I349" t="str">
            <v>ELM</v>
          </cell>
          <cell r="J349">
            <v>4</v>
          </cell>
          <cell r="K349" t="str">
            <v>LES PAVILLONS /S BOIS</v>
          </cell>
        </row>
        <row r="350">
          <cell r="A350" t="str">
            <v>0402G</v>
          </cell>
          <cell r="B350" t="str">
            <v>FISCHER EUGENE</v>
          </cell>
          <cell r="C350" t="str">
            <v>Mat</v>
          </cell>
          <cell r="D350">
            <v>4</v>
          </cell>
          <cell r="E350" t="str">
            <v>LES PAVILLONS /S BOIS</v>
          </cell>
          <cell r="G350" t="str">
            <v>0239E</v>
          </cell>
          <cell r="H350" t="str">
            <v>BROSSOLETTE PIERRE</v>
          </cell>
          <cell r="I350" t="str">
            <v>ELM</v>
          </cell>
          <cell r="J350">
            <v>4</v>
          </cell>
          <cell r="K350" t="str">
            <v>LES PAVILLONS /S BOIS</v>
          </cell>
        </row>
        <row r="351">
          <cell r="A351" t="str">
            <v>0310G</v>
          </cell>
          <cell r="B351" t="str">
            <v>FONTENOY (prim)</v>
          </cell>
          <cell r="C351" t="str">
            <v>Mat</v>
          </cell>
          <cell r="D351">
            <v>4</v>
          </cell>
          <cell r="E351" t="str">
            <v>LES PAVILLONS /S BOIS</v>
          </cell>
          <cell r="G351" t="str">
            <v>0310G</v>
          </cell>
          <cell r="H351" t="str">
            <v>FONTENOY (prim)</v>
          </cell>
          <cell r="I351" t="str">
            <v>ELM</v>
          </cell>
          <cell r="J351">
            <v>4</v>
          </cell>
          <cell r="K351" t="str">
            <v>LES PAVILLONS /S BOIS</v>
          </cell>
        </row>
        <row r="352">
          <cell r="A352" t="str">
            <v>0411S</v>
          </cell>
          <cell r="B352" t="str">
            <v>LEOPOLD MARGUERITE</v>
          </cell>
          <cell r="C352" t="str">
            <v>Mat</v>
          </cell>
          <cell r="D352">
            <v>4</v>
          </cell>
          <cell r="E352" t="str">
            <v>LES PAVILLONS /S BOIS</v>
          </cell>
          <cell r="G352" t="str">
            <v>1771V</v>
          </cell>
          <cell r="H352" t="str">
            <v>MICHEL LOUISE (ZEP) (prim)</v>
          </cell>
          <cell r="I352" t="str">
            <v>ELM</v>
          </cell>
          <cell r="J352">
            <v>4</v>
          </cell>
          <cell r="K352" t="str">
            <v>LES PAVILLONS /S BOIS</v>
          </cell>
        </row>
        <row r="353">
          <cell r="A353" t="str">
            <v>1771V</v>
          </cell>
          <cell r="B353" t="str">
            <v>MICHEL LOUISE (ZEP) (prim)</v>
          </cell>
          <cell r="C353" t="str">
            <v>Mat</v>
          </cell>
          <cell r="D353">
            <v>4</v>
          </cell>
          <cell r="E353" t="str">
            <v>LES PAVILLONS /S BOIS</v>
          </cell>
          <cell r="G353" t="str">
            <v>2315L</v>
          </cell>
          <cell r="H353" t="str">
            <v>ROBILLARD (prim)</v>
          </cell>
          <cell r="I353" t="str">
            <v>ELM</v>
          </cell>
          <cell r="J353">
            <v>4</v>
          </cell>
          <cell r="K353" t="str">
            <v>LES PAVILLONS /S BOIS</v>
          </cell>
        </row>
        <row r="354">
          <cell r="A354" t="str">
            <v>2315L</v>
          </cell>
          <cell r="B354" t="str">
            <v>ROBILLARD (prim)</v>
          </cell>
          <cell r="C354" t="str">
            <v>Mat</v>
          </cell>
          <cell r="D354">
            <v>4</v>
          </cell>
          <cell r="E354" t="str">
            <v>LES PAVILLONS /S BOIS</v>
          </cell>
          <cell r="G354" t="str">
            <v>0692X</v>
          </cell>
          <cell r="H354" t="str">
            <v>DANTON</v>
          </cell>
          <cell r="I354" t="str">
            <v>ELM</v>
          </cell>
          <cell r="J354">
            <v>4</v>
          </cell>
          <cell r="K354" t="str">
            <v>LIVRY GARGAN</v>
          </cell>
        </row>
        <row r="355">
          <cell r="A355" t="str">
            <v>0804U</v>
          </cell>
          <cell r="B355" t="str">
            <v>BAYARD</v>
          </cell>
          <cell r="C355" t="str">
            <v>Mat</v>
          </cell>
          <cell r="D355">
            <v>4</v>
          </cell>
          <cell r="E355" t="str">
            <v>LIVRY GARGAN</v>
          </cell>
          <cell r="G355" t="str">
            <v>0694Z</v>
          </cell>
          <cell r="H355" t="str">
            <v>BAYARD</v>
          </cell>
          <cell r="I355" t="str">
            <v>ELM</v>
          </cell>
          <cell r="J355">
            <v>4</v>
          </cell>
          <cell r="K355" t="str">
            <v>LIVRY GARGAN</v>
          </cell>
        </row>
        <row r="356">
          <cell r="A356" t="str">
            <v>1453Z</v>
          </cell>
          <cell r="B356" t="str">
            <v>BELLEVUE</v>
          </cell>
          <cell r="C356" t="str">
            <v>Mat</v>
          </cell>
          <cell r="D356">
            <v>4</v>
          </cell>
          <cell r="E356" t="str">
            <v>LIVRY GARGAN</v>
          </cell>
          <cell r="G356" t="str">
            <v>0696B</v>
          </cell>
          <cell r="H356" t="str">
            <v>JACOB 1</v>
          </cell>
          <cell r="I356" t="str">
            <v>ELM</v>
          </cell>
          <cell r="J356">
            <v>4</v>
          </cell>
          <cell r="K356" t="str">
            <v>LIVRY GARGAN</v>
          </cell>
        </row>
        <row r="357">
          <cell r="A357" t="str">
            <v>0803T</v>
          </cell>
          <cell r="B357" t="str">
            <v>JACOB</v>
          </cell>
          <cell r="C357" t="str">
            <v>Mat</v>
          </cell>
          <cell r="D357">
            <v>4</v>
          </cell>
          <cell r="E357" t="str">
            <v>LIVRY GARGAN</v>
          </cell>
          <cell r="G357" t="str">
            <v>0697C</v>
          </cell>
          <cell r="H357" t="str">
            <v>JACOB 2</v>
          </cell>
          <cell r="I357" t="str">
            <v>ELM</v>
          </cell>
          <cell r="J357">
            <v>4</v>
          </cell>
          <cell r="K357" t="str">
            <v>LIVRY GARGAN</v>
          </cell>
        </row>
        <row r="358">
          <cell r="A358" t="str">
            <v>0805V</v>
          </cell>
          <cell r="B358" t="str">
            <v>JAURES JEAN</v>
          </cell>
          <cell r="C358" t="str">
            <v>Mat</v>
          </cell>
          <cell r="D358">
            <v>4</v>
          </cell>
          <cell r="E358" t="str">
            <v>LIVRY GARGAN</v>
          </cell>
          <cell r="G358" t="str">
            <v>0698D</v>
          </cell>
          <cell r="H358" t="str">
            <v>JAURES 1</v>
          </cell>
          <cell r="I358" t="str">
            <v>ELM</v>
          </cell>
          <cell r="J358">
            <v>4</v>
          </cell>
          <cell r="K358" t="str">
            <v>LIVRY GARGAN</v>
          </cell>
        </row>
        <row r="359">
          <cell r="A359" t="str">
            <v>1057U</v>
          </cell>
          <cell r="B359" t="str">
            <v>MALON BENOIT</v>
          </cell>
          <cell r="C359" t="str">
            <v>Mat</v>
          </cell>
          <cell r="D359">
            <v>4</v>
          </cell>
          <cell r="E359" t="str">
            <v>LIVRY GARGAN</v>
          </cell>
          <cell r="G359" t="str">
            <v>0699E</v>
          </cell>
          <cell r="H359" t="str">
            <v>JAURES 2</v>
          </cell>
          <cell r="I359" t="str">
            <v>ELM</v>
          </cell>
          <cell r="J359">
            <v>4</v>
          </cell>
          <cell r="K359" t="str">
            <v>LIVRY GARGAN</v>
          </cell>
        </row>
        <row r="360">
          <cell r="A360" t="str">
            <v>2053B</v>
          </cell>
          <cell r="B360" t="str">
            <v>TOURVILLE</v>
          </cell>
          <cell r="C360" t="str">
            <v>Mat</v>
          </cell>
          <cell r="D360">
            <v>4</v>
          </cell>
          <cell r="E360" t="str">
            <v>LIVRY GARGAN</v>
          </cell>
          <cell r="G360" t="str">
            <v>1075N</v>
          </cell>
          <cell r="H360" t="str">
            <v>MALON</v>
          </cell>
          <cell r="I360" t="str">
            <v>ELM</v>
          </cell>
          <cell r="J360">
            <v>4</v>
          </cell>
          <cell r="K360" t="str">
            <v>LIVRY GARGAN</v>
          </cell>
        </row>
        <row r="361">
          <cell r="A361" t="str">
            <v>0806W</v>
          </cell>
          <cell r="B361" t="str">
            <v>VAUBAN</v>
          </cell>
          <cell r="C361" t="str">
            <v>Mat</v>
          </cell>
          <cell r="D361">
            <v>4</v>
          </cell>
          <cell r="E361" t="str">
            <v>LIVRY GARGAN</v>
          </cell>
          <cell r="G361" t="str">
            <v>1570B</v>
          </cell>
          <cell r="H361" t="str">
            <v>BELLEVUE</v>
          </cell>
          <cell r="I361" t="str">
            <v>ELM</v>
          </cell>
          <cell r="J361">
            <v>4</v>
          </cell>
          <cell r="K361" t="str">
            <v>LIVRY GARGAN</v>
          </cell>
        </row>
        <row r="362">
          <cell r="A362" t="str">
            <v>1638A</v>
          </cell>
          <cell r="B362" t="str">
            <v>BERT PAUL</v>
          </cell>
          <cell r="C362" t="str">
            <v>Mat</v>
          </cell>
          <cell r="D362">
            <v>4</v>
          </cell>
          <cell r="E362" t="str">
            <v>COUBRON</v>
          </cell>
          <cell r="G362" t="str">
            <v>0701G</v>
          </cell>
          <cell r="H362" t="str">
            <v>CENTRE</v>
          </cell>
          <cell r="I362" t="str">
            <v>ELM</v>
          </cell>
          <cell r="J362">
            <v>4</v>
          </cell>
          <cell r="K362" t="str">
            <v>MONTFERMEIL</v>
          </cell>
        </row>
        <row r="363">
          <cell r="A363" t="str">
            <v>1506G</v>
          </cell>
          <cell r="B363" t="str">
            <v>MERCIER GEORGES</v>
          </cell>
          <cell r="C363" t="str">
            <v>Mat</v>
          </cell>
          <cell r="D363">
            <v>4</v>
          </cell>
          <cell r="E363" t="str">
            <v>COUBRON</v>
          </cell>
          <cell r="G363" t="str">
            <v>0702H</v>
          </cell>
          <cell r="H363" t="str">
            <v>FERRY JULES</v>
          </cell>
          <cell r="I363" t="str">
            <v>ELM</v>
          </cell>
          <cell r="J363">
            <v>4</v>
          </cell>
          <cell r="K363" t="str">
            <v>MONTFERMEIL</v>
          </cell>
        </row>
        <row r="364">
          <cell r="A364" t="str">
            <v>0807X</v>
          </cell>
          <cell r="B364" t="str">
            <v>ARC EN CIEL (CENTRE)</v>
          </cell>
          <cell r="C364" t="str">
            <v>Mat</v>
          </cell>
          <cell r="D364">
            <v>4</v>
          </cell>
          <cell r="E364" t="str">
            <v>MONTFERMEIL</v>
          </cell>
          <cell r="G364" t="str">
            <v>0703J</v>
          </cell>
          <cell r="H364" t="str">
            <v>WALLON HENRI</v>
          </cell>
          <cell r="I364" t="str">
            <v>ELM</v>
          </cell>
          <cell r="J364">
            <v>4</v>
          </cell>
          <cell r="K364" t="str">
            <v>MONTFERMEIL</v>
          </cell>
        </row>
        <row r="365">
          <cell r="A365" t="str">
            <v>1558N</v>
          </cell>
          <cell r="B365" t="str">
            <v>CASANOVA DANIELLE</v>
          </cell>
          <cell r="C365" t="str">
            <v>Mat</v>
          </cell>
          <cell r="D365">
            <v>4</v>
          </cell>
          <cell r="E365" t="str">
            <v>MONTFERMEIL</v>
          </cell>
          <cell r="G365" t="str">
            <v>0704K</v>
          </cell>
          <cell r="H365" t="str">
            <v>JOLIOT-CURIE</v>
          </cell>
          <cell r="I365" t="str">
            <v>ELM</v>
          </cell>
          <cell r="J365">
            <v>4</v>
          </cell>
          <cell r="K365" t="str">
            <v>MONTFERMEIL</v>
          </cell>
        </row>
        <row r="366">
          <cell r="A366" t="str">
            <v>0985R</v>
          </cell>
          <cell r="B366" t="str">
            <v>CLEMENT JEAN-BAPTISTE (ZEP)</v>
          </cell>
          <cell r="C366" t="str">
            <v>Mat</v>
          </cell>
          <cell r="D366">
            <v>4</v>
          </cell>
          <cell r="E366" t="str">
            <v>MONTFERMEIL</v>
          </cell>
          <cell r="G366" t="str">
            <v>0840H</v>
          </cell>
          <cell r="H366" t="str">
            <v>HUGO VICTOR (ZEP)</v>
          </cell>
          <cell r="I366" t="str">
            <v>ELM</v>
          </cell>
          <cell r="J366">
            <v>4</v>
          </cell>
          <cell r="K366" t="str">
            <v>MONTFERMEIL</v>
          </cell>
        </row>
        <row r="367">
          <cell r="A367" t="str">
            <v>1058V</v>
          </cell>
          <cell r="B367" t="str">
            <v>ELUARD PAUL</v>
          </cell>
          <cell r="C367" t="str">
            <v>Mat</v>
          </cell>
          <cell r="D367">
            <v>4</v>
          </cell>
          <cell r="E367" t="str">
            <v>MONTFERMEIL</v>
          </cell>
          <cell r="G367" t="str">
            <v>0993Z</v>
          </cell>
          <cell r="H367" t="str">
            <v>CLEMENT JEAN-BAPTISTE (ZEP)</v>
          </cell>
          <cell r="I367" t="str">
            <v>ELM</v>
          </cell>
          <cell r="J367">
            <v>4</v>
          </cell>
          <cell r="K367" t="str">
            <v>MONTFERMEIL</v>
          </cell>
        </row>
        <row r="368">
          <cell r="A368" t="str">
            <v>0808Y</v>
          </cell>
          <cell r="B368" t="str">
            <v>FERRY JULES</v>
          </cell>
          <cell r="C368" t="str">
            <v>Mat</v>
          </cell>
          <cell r="D368">
            <v>4</v>
          </cell>
          <cell r="E368" t="str">
            <v>MONTFERMEIL</v>
          </cell>
          <cell r="G368" t="str">
            <v>1282N</v>
          </cell>
          <cell r="H368" t="str">
            <v>ELUARD PAUL</v>
          </cell>
          <cell r="I368" t="str">
            <v>ELM</v>
          </cell>
          <cell r="J368">
            <v>4</v>
          </cell>
          <cell r="K368" t="str">
            <v>MONTFERMEIL</v>
          </cell>
        </row>
        <row r="369">
          <cell r="A369" t="str">
            <v>0842K</v>
          </cell>
          <cell r="B369" t="str">
            <v>HUGO VICTOR (ZEP)</v>
          </cell>
          <cell r="C369" t="str">
            <v>Mat</v>
          </cell>
          <cell r="D369">
            <v>4</v>
          </cell>
          <cell r="E369" t="str">
            <v>MONTFERMEIL</v>
          </cell>
          <cell r="G369" t="str">
            <v>0656H</v>
          </cell>
          <cell r="H369" t="str">
            <v>JOFFRE</v>
          </cell>
          <cell r="I369" t="str">
            <v>ELM</v>
          </cell>
          <cell r="J369">
            <v>4</v>
          </cell>
          <cell r="K369" t="str">
            <v>NEUILLY PLAISANCE</v>
          </cell>
        </row>
        <row r="370">
          <cell r="A370" t="str">
            <v>0809Z</v>
          </cell>
          <cell r="B370" t="str">
            <v>JOLIOT-CURIE</v>
          </cell>
          <cell r="C370" t="str">
            <v>Mat</v>
          </cell>
          <cell r="D370">
            <v>4</v>
          </cell>
          <cell r="E370" t="str">
            <v>MONTFERMEIL</v>
          </cell>
          <cell r="G370" t="str">
            <v>0658K</v>
          </cell>
          <cell r="H370" t="str">
            <v>HUGO VICTOR</v>
          </cell>
          <cell r="I370" t="str">
            <v>ELM</v>
          </cell>
          <cell r="J370">
            <v>4</v>
          </cell>
          <cell r="K370" t="str">
            <v>NEUILLY PLAISANCE</v>
          </cell>
        </row>
        <row r="371">
          <cell r="A371" t="str">
            <v>0810A</v>
          </cell>
          <cell r="B371" t="str">
            <v>LA FONTAINE JEAN</v>
          </cell>
          <cell r="C371" t="str">
            <v>Mat</v>
          </cell>
          <cell r="D371">
            <v>4</v>
          </cell>
          <cell r="E371" t="str">
            <v>VAUJOURS</v>
          </cell>
          <cell r="G371" t="str">
            <v>0660M</v>
          </cell>
          <cell r="H371" t="str">
            <v>CAHOUETTES</v>
          </cell>
          <cell r="I371" t="str">
            <v>ELM</v>
          </cell>
          <cell r="J371">
            <v>4</v>
          </cell>
          <cell r="K371" t="str">
            <v>NEUILLY PLAISANCE</v>
          </cell>
        </row>
        <row r="372">
          <cell r="A372" t="str">
            <v>1777B</v>
          </cell>
          <cell r="B372" t="str">
            <v>MARLIERES</v>
          </cell>
          <cell r="C372" t="str">
            <v>Mat</v>
          </cell>
          <cell r="D372">
            <v>4</v>
          </cell>
          <cell r="E372" t="str">
            <v>VAUJOURS</v>
          </cell>
          <cell r="G372" t="str">
            <v>1289W</v>
          </cell>
          <cell r="H372" t="str">
            <v>HERRIOT</v>
          </cell>
          <cell r="I372" t="str">
            <v>ELM</v>
          </cell>
          <cell r="J372">
            <v>4</v>
          </cell>
          <cell r="K372" t="str">
            <v>NEUILLY PLAISANCE</v>
          </cell>
        </row>
        <row r="373">
          <cell r="A373" t="str">
            <v>1068F</v>
          </cell>
          <cell r="B373" t="str">
            <v>BEL AIR</v>
          </cell>
          <cell r="C373" t="str">
            <v>Mat</v>
          </cell>
          <cell r="D373">
            <v>4</v>
          </cell>
          <cell r="E373" t="str">
            <v>NEUILLY PLAISANCE</v>
          </cell>
          <cell r="G373" t="str">
            <v>1290X</v>
          </cell>
          <cell r="H373" t="str">
            <v>BEL AIR</v>
          </cell>
          <cell r="I373" t="str">
            <v>ELM</v>
          </cell>
          <cell r="J373">
            <v>4</v>
          </cell>
          <cell r="K373" t="str">
            <v>NEUILLY PLAISANCE</v>
          </cell>
        </row>
        <row r="374">
          <cell r="A374" t="str">
            <v>0823P</v>
          </cell>
          <cell r="B374" t="str">
            <v>DOUMER PAUL</v>
          </cell>
          <cell r="C374" t="str">
            <v>Mat</v>
          </cell>
          <cell r="D374">
            <v>4</v>
          </cell>
          <cell r="E374" t="str">
            <v>NEUILLY PLAISANCE</v>
          </cell>
          <cell r="G374" t="str">
            <v>1510L</v>
          </cell>
          <cell r="H374" t="str">
            <v>CENTRE</v>
          </cell>
          <cell r="I374" t="str">
            <v>ELM</v>
          </cell>
          <cell r="J374">
            <v>4</v>
          </cell>
          <cell r="K374" t="str">
            <v>NEUILLY PLAISANCE</v>
          </cell>
        </row>
        <row r="375">
          <cell r="A375" t="str">
            <v>1511M</v>
          </cell>
          <cell r="B375" t="str">
            <v>FOCH</v>
          </cell>
          <cell r="C375" t="str">
            <v>Mat</v>
          </cell>
          <cell r="D375">
            <v>4</v>
          </cell>
          <cell r="E375" t="str">
            <v>NEUILLY PLAISANCE</v>
          </cell>
          <cell r="G375" t="str">
            <v>0648Z</v>
          </cell>
          <cell r="H375" t="str">
            <v>JAURES JEAN</v>
          </cell>
          <cell r="I375" t="str">
            <v>ELM</v>
          </cell>
          <cell r="J375">
            <v>4</v>
          </cell>
          <cell r="K375" t="str">
            <v>NEUILLY SUR MARNE</v>
          </cell>
        </row>
        <row r="376">
          <cell r="A376" t="str">
            <v>0825S</v>
          </cell>
          <cell r="B376" t="str">
            <v>FRAPIE LEON</v>
          </cell>
          <cell r="C376" t="str">
            <v>Mat</v>
          </cell>
          <cell r="D376">
            <v>4</v>
          </cell>
          <cell r="E376" t="str">
            <v>NEUILLY PLAISANCE</v>
          </cell>
          <cell r="G376" t="str">
            <v>0994A</v>
          </cell>
          <cell r="H376" t="str">
            <v>PASTEUR LOUIS</v>
          </cell>
          <cell r="I376" t="str">
            <v>ELM</v>
          </cell>
          <cell r="J376">
            <v>4</v>
          </cell>
          <cell r="K376" t="str">
            <v>NEUILLY SUR MARNE</v>
          </cell>
        </row>
        <row r="377">
          <cell r="A377" t="str">
            <v>0824R</v>
          </cell>
          <cell r="B377" t="str">
            <v>HUGO VICTOR</v>
          </cell>
          <cell r="C377" t="str">
            <v>Mat</v>
          </cell>
          <cell r="D377">
            <v>4</v>
          </cell>
          <cell r="E377" t="str">
            <v>NEUILLY PLAISANCE</v>
          </cell>
          <cell r="G377" t="str">
            <v>0995B</v>
          </cell>
          <cell r="H377" t="str">
            <v>LA FONTAINE/FLORIAN </v>
          </cell>
          <cell r="I377" t="str">
            <v>ELM</v>
          </cell>
          <cell r="J377">
            <v>4</v>
          </cell>
          <cell r="K377" t="str">
            <v>NEUILLY SUR MARNE</v>
          </cell>
        </row>
        <row r="378">
          <cell r="A378" t="str">
            <v>0812C</v>
          </cell>
          <cell r="B378" t="str">
            <v>LETOMBE PAUL</v>
          </cell>
          <cell r="C378" t="str">
            <v>Mat</v>
          </cell>
          <cell r="D378">
            <v>4</v>
          </cell>
          <cell r="E378" t="str">
            <v>NEUILLY PLAISANCE</v>
          </cell>
          <cell r="G378" t="str">
            <v>1292Z</v>
          </cell>
          <cell r="H378" t="str">
            <v>DUHAMEL  JEAN-BAPTISTE (ZEP)</v>
          </cell>
          <cell r="I378" t="str">
            <v>ELM</v>
          </cell>
          <cell r="J378">
            <v>4</v>
          </cell>
          <cell r="K378" t="str">
            <v>NEUILLY SUR MARNE</v>
          </cell>
        </row>
        <row r="379">
          <cell r="A379" t="str">
            <v>0821M</v>
          </cell>
          <cell r="B379" t="str">
            <v>AMIARD LOUIS</v>
          </cell>
          <cell r="C379" t="str">
            <v>Mat</v>
          </cell>
          <cell r="D379">
            <v>4</v>
          </cell>
          <cell r="E379" t="str">
            <v>NEUILLY SUR MARNE</v>
          </cell>
          <cell r="G379" t="str">
            <v>1293A</v>
          </cell>
          <cell r="H379" t="str">
            <v>CACHIN MARCEL</v>
          </cell>
          <cell r="I379" t="str">
            <v>ELM</v>
          </cell>
          <cell r="J379">
            <v>4</v>
          </cell>
          <cell r="K379" t="str">
            <v>NEUILLY SUR MARNE</v>
          </cell>
        </row>
        <row r="380">
          <cell r="A380" t="str">
            <v>1745S</v>
          </cell>
          <cell r="B380" t="str">
            <v>ARC EN CIEL</v>
          </cell>
          <cell r="C380" t="str">
            <v>Mat</v>
          </cell>
          <cell r="D380">
            <v>4</v>
          </cell>
          <cell r="E380" t="str">
            <v>NEUILLY SUR MARNE</v>
          </cell>
          <cell r="G380" t="str">
            <v>1294B</v>
          </cell>
          <cell r="H380" t="str">
            <v>AMIARD LOUIS</v>
          </cell>
          <cell r="I380" t="str">
            <v>ELM</v>
          </cell>
          <cell r="J380">
            <v>4</v>
          </cell>
          <cell r="K380" t="str">
            <v>NEUILLY SUR MARNE</v>
          </cell>
        </row>
        <row r="381">
          <cell r="A381" t="str">
            <v>1512N</v>
          </cell>
          <cell r="B381" t="str">
            <v>CHENIER ANDRE (ZEP)</v>
          </cell>
          <cell r="C381" t="str">
            <v>Mat</v>
          </cell>
          <cell r="D381">
            <v>4</v>
          </cell>
          <cell r="E381" t="str">
            <v>NEUILLY SUR MARNE</v>
          </cell>
          <cell r="G381" t="str">
            <v>1412E</v>
          </cell>
          <cell r="H381" t="str">
            <v>VALERY PAUL (ZEP)</v>
          </cell>
          <cell r="I381" t="str">
            <v>ELM</v>
          </cell>
          <cell r="J381">
            <v>4</v>
          </cell>
          <cell r="K381" t="str">
            <v>NEUILLY SUR MARNE</v>
          </cell>
        </row>
        <row r="382">
          <cell r="A382" t="str">
            <v>1066D</v>
          </cell>
          <cell r="B382" t="str">
            <v>DU HAMEL JEAN-BAPTISTE (ZEP)</v>
          </cell>
          <cell r="C382" t="str">
            <v>Mat</v>
          </cell>
          <cell r="D382">
            <v>4</v>
          </cell>
          <cell r="E382" t="str">
            <v>NEUILLY SUR MARNE</v>
          </cell>
          <cell r="G382" t="str">
            <v>1480D</v>
          </cell>
          <cell r="H382" t="str">
            <v>ROUGET DE LISLE (ZEP)</v>
          </cell>
          <cell r="I382" t="str">
            <v>ELM</v>
          </cell>
          <cell r="J382">
            <v>4</v>
          </cell>
          <cell r="K382" t="str">
            <v>NEUILLY SUR MARNE</v>
          </cell>
        </row>
        <row r="383">
          <cell r="A383" t="str">
            <v>0855Z</v>
          </cell>
          <cell r="B383" t="str">
            <v>FLEURS</v>
          </cell>
          <cell r="C383" t="str">
            <v>Mat</v>
          </cell>
          <cell r="D383">
            <v>4</v>
          </cell>
          <cell r="E383" t="str">
            <v>NEUILLY SUR MARNE</v>
          </cell>
          <cell r="G383" t="str">
            <v>1549D</v>
          </cell>
          <cell r="H383" t="str">
            <v>VERNE JULES</v>
          </cell>
          <cell r="I383" t="str">
            <v>ELM</v>
          </cell>
          <cell r="J383">
            <v>4</v>
          </cell>
          <cell r="K383" t="str">
            <v>NEUILLY SUR MARNE</v>
          </cell>
        </row>
        <row r="384">
          <cell r="A384" t="str">
            <v>0885G</v>
          </cell>
          <cell r="B384" t="str">
            <v>JAURES JEAN</v>
          </cell>
          <cell r="C384" t="str">
            <v>Mat</v>
          </cell>
          <cell r="D384">
            <v>4</v>
          </cell>
          <cell r="E384" t="str">
            <v>NEUILLY SUR MARNE</v>
          </cell>
          <cell r="G384" t="str">
            <v>1569A</v>
          </cell>
          <cell r="H384" t="str">
            <v>CHENIER ANDRE (ZEP)</v>
          </cell>
          <cell r="I384" t="str">
            <v>ELM</v>
          </cell>
          <cell r="J384">
            <v>4</v>
          </cell>
          <cell r="K384" t="str">
            <v>NEUILLY SUR MARNE</v>
          </cell>
        </row>
        <row r="385">
          <cell r="A385" t="str">
            <v>0979J</v>
          </cell>
          <cell r="B385" t="str">
            <v>LA FONTAINE </v>
          </cell>
          <cell r="C385" t="str">
            <v>Mat</v>
          </cell>
          <cell r="D385">
            <v>4</v>
          </cell>
          <cell r="E385" t="str">
            <v>NEUILLY SUR MARNE</v>
          </cell>
          <cell r="G385" t="str">
            <v>0666U</v>
          </cell>
          <cell r="H385" t="str">
            <v>RICHARDETS</v>
          </cell>
          <cell r="I385" t="str">
            <v>ELM</v>
          </cell>
          <cell r="J385">
            <v>4</v>
          </cell>
          <cell r="K385" t="str">
            <v>NOISY LE GRAND</v>
          </cell>
        </row>
        <row r="386">
          <cell r="A386" t="str">
            <v>1562T</v>
          </cell>
          <cell r="B386" t="str">
            <v>OISEAUX (ZEP)</v>
          </cell>
          <cell r="C386" t="str">
            <v>Mat</v>
          </cell>
          <cell r="D386">
            <v>4</v>
          </cell>
          <cell r="E386" t="str">
            <v>NEUILLY SUR MARNE</v>
          </cell>
          <cell r="G386" t="str">
            <v>0667V</v>
          </cell>
          <cell r="H386" t="str">
            <v>PAUL SERELLE</v>
          </cell>
          <cell r="I386" t="str">
            <v>ELM</v>
          </cell>
          <cell r="J386">
            <v>4</v>
          </cell>
          <cell r="K386" t="str">
            <v>NOISY LE GRAND</v>
          </cell>
        </row>
        <row r="387">
          <cell r="A387" t="str">
            <v>1631T</v>
          </cell>
          <cell r="B387" t="str">
            <v>PAPILLONS</v>
          </cell>
          <cell r="C387" t="str">
            <v>Mat</v>
          </cell>
          <cell r="D387">
            <v>4</v>
          </cell>
          <cell r="E387" t="str">
            <v>NEUILLY SUR MARNE</v>
          </cell>
          <cell r="G387" t="str">
            <v>0956J</v>
          </cell>
          <cell r="H387" t="str">
            <v>YVRIS</v>
          </cell>
          <cell r="I387" t="str">
            <v>ELM</v>
          </cell>
          <cell r="J387">
            <v>4</v>
          </cell>
          <cell r="K387" t="str">
            <v>NOISY LE GRAND</v>
          </cell>
        </row>
        <row r="388">
          <cell r="A388" t="str">
            <v>0986S</v>
          </cell>
          <cell r="B388" t="str">
            <v>PASTEUR LOUIS</v>
          </cell>
          <cell r="C388" t="str">
            <v>Mat</v>
          </cell>
          <cell r="D388">
            <v>4</v>
          </cell>
          <cell r="E388" t="str">
            <v>NEUILLY SUR MARNE</v>
          </cell>
          <cell r="G388" t="str">
            <v>1295C</v>
          </cell>
          <cell r="H388" t="str">
            <v>FERRY JULES</v>
          </cell>
          <cell r="I388" t="str">
            <v>ELM</v>
          </cell>
          <cell r="J388">
            <v>4</v>
          </cell>
          <cell r="K388" t="str">
            <v>NOISY LE GRAND</v>
          </cell>
        </row>
        <row r="389">
          <cell r="A389" t="str">
            <v>1462J</v>
          </cell>
          <cell r="B389" t="str">
            <v>ROUGET DE LISLE (ZEP)</v>
          </cell>
          <cell r="C389" t="str">
            <v>Mat</v>
          </cell>
          <cell r="D389">
            <v>4</v>
          </cell>
          <cell r="E389" t="str">
            <v>NEUILLY SUR MARNE</v>
          </cell>
          <cell r="G389" t="str">
            <v>1296D</v>
          </cell>
          <cell r="H389" t="str">
            <v>COTEAUX</v>
          </cell>
          <cell r="I389" t="str">
            <v>ELM</v>
          </cell>
          <cell r="J389">
            <v>4</v>
          </cell>
          <cell r="K389" t="str">
            <v>NOISY LE GRAND</v>
          </cell>
        </row>
        <row r="390">
          <cell r="A390" t="str">
            <v>1067E</v>
          </cell>
          <cell r="B390" t="str">
            <v>VALERY PAUL (ZEP)</v>
          </cell>
          <cell r="C390" t="str">
            <v>Mat</v>
          </cell>
          <cell r="D390">
            <v>4</v>
          </cell>
          <cell r="E390" t="str">
            <v>NEUILLY SUR MARNE</v>
          </cell>
          <cell r="G390" t="str">
            <v>1365D</v>
          </cell>
          <cell r="H390" t="str">
            <v>JOLIOT-CURIE PIERRE</v>
          </cell>
          <cell r="I390" t="str">
            <v>ELM</v>
          </cell>
          <cell r="J390">
            <v>4</v>
          </cell>
          <cell r="K390" t="str">
            <v>NOISY LE GRAND</v>
          </cell>
        </row>
        <row r="391">
          <cell r="A391" t="str">
            <v>0820L</v>
          </cell>
          <cell r="B391" t="str">
            <v>CHATEAU</v>
          </cell>
          <cell r="C391" t="str">
            <v>Mat</v>
          </cell>
          <cell r="D391">
            <v>4</v>
          </cell>
          <cell r="E391" t="str">
            <v>GOURNAY SUR MARNE</v>
          </cell>
          <cell r="G391" t="str">
            <v>1413F</v>
          </cell>
          <cell r="H391" t="str">
            <v>CLOS D AMBERT</v>
          </cell>
          <cell r="I391" t="str">
            <v>ELM</v>
          </cell>
          <cell r="J391">
            <v>4</v>
          </cell>
          <cell r="K391" t="str">
            <v>NOISY LE GRAND</v>
          </cell>
        </row>
        <row r="392">
          <cell r="A392" t="str">
            <v>1632U</v>
          </cell>
          <cell r="B392" t="str">
            <v>ABEILLES</v>
          </cell>
          <cell r="C392" t="str">
            <v>Mat</v>
          </cell>
          <cell r="D392">
            <v>4</v>
          </cell>
          <cell r="E392" t="str">
            <v>NOISY LE GRAND</v>
          </cell>
          <cell r="G392" t="str">
            <v>1484H</v>
          </cell>
          <cell r="H392" t="str">
            <v>VARENNE</v>
          </cell>
          <cell r="I392" t="str">
            <v>ELM</v>
          </cell>
          <cell r="J392">
            <v>4</v>
          </cell>
          <cell r="K392" t="str">
            <v>NOISY LE GRAND</v>
          </cell>
        </row>
        <row r="393">
          <cell r="A393" t="str">
            <v>1633V</v>
          </cell>
          <cell r="B393" t="str">
            <v>CHARMILLES</v>
          </cell>
          <cell r="C393" t="str">
            <v>Mat</v>
          </cell>
          <cell r="D393">
            <v>4</v>
          </cell>
          <cell r="E393" t="str">
            <v>NOISY LE GRAND</v>
          </cell>
          <cell r="G393" t="str">
            <v>1514R</v>
          </cell>
          <cell r="H393" t="str">
            <v>HAUTS BATONS</v>
          </cell>
          <cell r="I393" t="str">
            <v>ELM</v>
          </cell>
          <cell r="J393">
            <v>4</v>
          </cell>
          <cell r="K393" t="str">
            <v>NOISY LE GRAND</v>
          </cell>
        </row>
        <row r="394">
          <cell r="A394" t="str">
            <v>0980K</v>
          </cell>
          <cell r="B394" t="str">
            <v>FERRY JULES</v>
          </cell>
          <cell r="C394" t="str">
            <v>Mat</v>
          </cell>
          <cell r="D394">
            <v>4</v>
          </cell>
          <cell r="E394" t="str">
            <v>NOISY LE GRAND</v>
          </cell>
          <cell r="G394" t="str">
            <v>1624K</v>
          </cell>
          <cell r="H394" t="str">
            <v>ABEILLES</v>
          </cell>
          <cell r="I394" t="str">
            <v>ELM</v>
          </cell>
          <cell r="J394">
            <v>4</v>
          </cell>
          <cell r="K394" t="str">
            <v>NOISY LE GRAND</v>
          </cell>
        </row>
        <row r="395">
          <cell r="A395" t="str">
            <v>1878L</v>
          </cell>
          <cell r="B395" t="str">
            <v>FREINET CELESTIN</v>
          </cell>
          <cell r="C395" t="str">
            <v>Mat</v>
          </cell>
          <cell r="D395">
            <v>4</v>
          </cell>
          <cell r="E395" t="str">
            <v>NOISY LE GRAND</v>
          </cell>
          <cell r="G395" t="str">
            <v>1722S</v>
          </cell>
          <cell r="H395" t="str">
            <v>CHARMILLES</v>
          </cell>
          <cell r="I395" t="str">
            <v>ELM</v>
          </cell>
          <cell r="J395">
            <v>4</v>
          </cell>
          <cell r="K395" t="str">
            <v>NOISY LE GRAND</v>
          </cell>
        </row>
        <row r="396">
          <cell r="A396" t="str">
            <v>1769T</v>
          </cell>
          <cell r="B396" t="str">
            <v>GAVROCHE</v>
          </cell>
          <cell r="C396" t="str">
            <v>Mat</v>
          </cell>
          <cell r="D396">
            <v>4</v>
          </cell>
          <cell r="E396" t="str">
            <v>NOISY LE GRAND</v>
          </cell>
          <cell r="G396" t="str">
            <v>1753A</v>
          </cell>
          <cell r="H396" t="str">
            <v>VAN GOGH VINCENT</v>
          </cell>
          <cell r="I396" t="str">
            <v>ELM</v>
          </cell>
          <cell r="J396">
            <v>4</v>
          </cell>
          <cell r="K396" t="str">
            <v>NOISY LE GRAND</v>
          </cell>
        </row>
        <row r="397">
          <cell r="A397" t="str">
            <v>1515S</v>
          </cell>
          <cell r="B397" t="str">
            <v>HAUTS BATONS</v>
          </cell>
          <cell r="C397" t="str">
            <v>Mat</v>
          </cell>
          <cell r="D397">
            <v>4</v>
          </cell>
          <cell r="E397" t="str">
            <v>NOISY LE GRAND</v>
          </cell>
          <cell r="G397" t="str">
            <v>1754B</v>
          </cell>
          <cell r="H397" t="str">
            <v>CLOS DE L ARCHE (prim)</v>
          </cell>
          <cell r="I397" t="str">
            <v>ELM</v>
          </cell>
          <cell r="J397">
            <v>4</v>
          </cell>
          <cell r="K397" t="str">
            <v>NOISY LE GRAND</v>
          </cell>
        </row>
        <row r="398">
          <cell r="A398" t="str">
            <v>0829W</v>
          </cell>
          <cell r="B398" t="str">
            <v>PAUL SERELLE</v>
          </cell>
          <cell r="C398" t="str">
            <v>Mat</v>
          </cell>
          <cell r="D398">
            <v>4</v>
          </cell>
          <cell r="E398" t="str">
            <v>NOISY LE GRAND</v>
          </cell>
          <cell r="G398" t="str">
            <v>1772W</v>
          </cell>
          <cell r="H398" t="str">
            <v>GAVROCHE</v>
          </cell>
          <cell r="I398" t="str">
            <v>ELM</v>
          </cell>
          <cell r="J398">
            <v>4</v>
          </cell>
          <cell r="K398" t="str">
            <v>NOISY LE GRAND</v>
          </cell>
        </row>
        <row r="399">
          <cell r="A399" t="str">
            <v>0827U</v>
          </cell>
          <cell r="B399" t="str">
            <v>RICHARDETS</v>
          </cell>
          <cell r="C399" t="str">
            <v>Mat</v>
          </cell>
          <cell r="D399">
            <v>4</v>
          </cell>
          <cell r="E399" t="str">
            <v>NOISY LE GRAND</v>
          </cell>
          <cell r="G399" t="str">
            <v>1774Y</v>
          </cell>
          <cell r="H399" t="str">
            <v>NOYERS</v>
          </cell>
          <cell r="I399" t="str">
            <v>ELM</v>
          </cell>
          <cell r="J399">
            <v>4</v>
          </cell>
          <cell r="K399" t="str">
            <v>NOISY LE GRAND</v>
          </cell>
        </row>
        <row r="400">
          <cell r="A400" t="str">
            <v>1720P</v>
          </cell>
          <cell r="B400" t="str">
            <v>VAN GOGH VINCENT</v>
          </cell>
          <cell r="C400" t="str">
            <v>Mat</v>
          </cell>
          <cell r="D400">
            <v>4</v>
          </cell>
          <cell r="E400" t="str">
            <v>NOISY LE GRAND</v>
          </cell>
          <cell r="G400" t="str">
            <v>1877K</v>
          </cell>
          <cell r="H400" t="str">
            <v>FREINET CELESTIN</v>
          </cell>
          <cell r="I400" t="str">
            <v>ELM</v>
          </cell>
          <cell r="J400">
            <v>4</v>
          </cell>
          <cell r="K400" t="str">
            <v>NOISY LE GRAND</v>
          </cell>
        </row>
        <row r="401">
          <cell r="A401" t="str">
            <v>0874V</v>
          </cell>
          <cell r="B401" t="str">
            <v>YVRIS</v>
          </cell>
          <cell r="C401" t="str">
            <v>Mat</v>
          </cell>
          <cell r="D401">
            <v>4</v>
          </cell>
          <cell r="E401" t="str">
            <v>NOISY LE GRAND</v>
          </cell>
          <cell r="G401" t="str">
            <v>1886V</v>
          </cell>
          <cell r="H401" t="str">
            <v>BRASSENS GEORGES (ZEP)</v>
          </cell>
          <cell r="I401" t="str">
            <v>ELM</v>
          </cell>
          <cell r="J401">
            <v>4</v>
          </cell>
          <cell r="K401" t="str">
            <v>NOISY LE GRAND</v>
          </cell>
        </row>
        <row r="402">
          <cell r="A402" t="str">
            <v>1885U</v>
          </cell>
          <cell r="B402" t="str">
            <v>BRASSENS GEORGES (ZEP)</v>
          </cell>
          <cell r="C402" t="str">
            <v>Mat</v>
          </cell>
          <cell r="D402">
            <v>4</v>
          </cell>
          <cell r="E402" t="str">
            <v>NOISY LE GRAND</v>
          </cell>
          <cell r="G402" t="str">
            <v>1965F</v>
          </cell>
          <cell r="H402" t="str">
            <v>CLOS DES AULNES</v>
          </cell>
          <cell r="I402" t="str">
            <v>ELM</v>
          </cell>
          <cell r="J402">
            <v>4</v>
          </cell>
          <cell r="K402" t="str">
            <v>NOISY LE GRAND</v>
          </cell>
        </row>
        <row r="403">
          <cell r="A403" t="str">
            <v>0828V</v>
          </cell>
          <cell r="B403" t="str">
            <v>CLOS D AMBERT</v>
          </cell>
          <cell r="C403" t="str">
            <v>Mat</v>
          </cell>
          <cell r="D403">
            <v>4</v>
          </cell>
          <cell r="E403" t="str">
            <v>NOISY LE GRAND</v>
          </cell>
          <cell r="G403" t="str">
            <v>1975S</v>
          </cell>
          <cell r="H403" t="str">
            <v>VERNE JULES (ZEP)</v>
          </cell>
          <cell r="I403" t="str">
            <v>ELM</v>
          </cell>
          <cell r="J403">
            <v>4</v>
          </cell>
          <cell r="K403" t="str">
            <v>NOISY LE GRAND</v>
          </cell>
        </row>
        <row r="404">
          <cell r="A404" t="str">
            <v>1754B</v>
          </cell>
          <cell r="B404" t="str">
            <v>CLOS DE L ARCHE (prim)</v>
          </cell>
          <cell r="C404" t="str">
            <v>Mat</v>
          </cell>
          <cell r="D404">
            <v>4</v>
          </cell>
          <cell r="E404" t="str">
            <v>NOISY LE GRAND</v>
          </cell>
          <cell r="G404" t="str">
            <v>1992K</v>
          </cell>
          <cell r="H404" t="str">
            <v>DUMAS ALEXANDRE (ZEP)</v>
          </cell>
          <cell r="I404" t="str">
            <v>ELM</v>
          </cell>
          <cell r="J404">
            <v>4</v>
          </cell>
          <cell r="K404" t="str">
            <v>NOISY LE GRAND</v>
          </cell>
        </row>
        <row r="405">
          <cell r="A405" t="str">
            <v>1967H</v>
          </cell>
          <cell r="B405" t="str">
            <v>CLOS DES AULNES</v>
          </cell>
          <cell r="C405" t="str">
            <v>Mat</v>
          </cell>
          <cell r="D405">
            <v>4</v>
          </cell>
          <cell r="E405" t="str">
            <v>NOISY LE GRAND</v>
          </cell>
          <cell r="G405" t="str">
            <v>0706M</v>
          </cell>
          <cell r="H405" t="str">
            <v>FERRY JULES</v>
          </cell>
          <cell r="I405" t="str">
            <v>ELM</v>
          </cell>
          <cell r="J405">
            <v>4</v>
          </cell>
          <cell r="K405" t="str">
            <v>VAUJOURS</v>
          </cell>
        </row>
        <row r="406">
          <cell r="A406" t="str">
            <v>0811B</v>
          </cell>
          <cell r="B406" t="str">
            <v>COTEAUX</v>
          </cell>
          <cell r="C406" t="str">
            <v>Mat</v>
          </cell>
          <cell r="D406">
            <v>4</v>
          </cell>
          <cell r="E406" t="str">
            <v>NOISY LE GRAND</v>
          </cell>
          <cell r="G406" t="str">
            <v>0707N</v>
          </cell>
          <cell r="H406" t="str">
            <v>BERT PAUL</v>
          </cell>
          <cell r="I406" t="str">
            <v>ELM</v>
          </cell>
          <cell r="J406">
            <v>4</v>
          </cell>
          <cell r="K406" t="str">
            <v>VAUJOURS</v>
          </cell>
        </row>
        <row r="407">
          <cell r="A407" t="str">
            <v>0826T</v>
          </cell>
          <cell r="B407" t="str">
            <v>DESNOS ROBERT</v>
          </cell>
          <cell r="C407" t="str">
            <v>Mat</v>
          </cell>
          <cell r="D407">
            <v>4</v>
          </cell>
          <cell r="E407" t="str">
            <v>NOISY LE GRAND</v>
          </cell>
          <cell r="G407" t="str">
            <v>0154M</v>
          </cell>
          <cell r="H407" t="str">
            <v>FOCH 1</v>
          </cell>
          <cell r="I407" t="str">
            <v>ELM</v>
          </cell>
          <cell r="J407">
            <v>4</v>
          </cell>
          <cell r="K407" t="str">
            <v>VILLEMOMBLE</v>
          </cell>
        </row>
        <row r="408">
          <cell r="A408" t="str">
            <v>1991J</v>
          </cell>
          <cell r="B408" t="str">
            <v>DUMAS ALEXANDRE (ZEP)</v>
          </cell>
          <cell r="C408" t="str">
            <v>Mat</v>
          </cell>
          <cell r="D408">
            <v>4</v>
          </cell>
          <cell r="E408" t="str">
            <v>NOISY LE GRAND</v>
          </cell>
          <cell r="G408" t="str">
            <v>0250S</v>
          </cell>
          <cell r="H408" t="str">
            <v>SAINT-EXUPERY</v>
          </cell>
          <cell r="I408" t="str">
            <v>ELM</v>
          </cell>
          <cell r="J408">
            <v>4</v>
          </cell>
          <cell r="K408" t="str">
            <v>VILLEMOMBLE</v>
          </cell>
        </row>
        <row r="409">
          <cell r="A409" t="str">
            <v>1820Y</v>
          </cell>
          <cell r="B409" t="str">
            <v>JOLIOT-CURIE PIERRE</v>
          </cell>
          <cell r="C409" t="str">
            <v>Mat</v>
          </cell>
          <cell r="D409">
            <v>4</v>
          </cell>
          <cell r="E409" t="str">
            <v>NOISY LE GRAND</v>
          </cell>
          <cell r="G409" t="str">
            <v>0377E</v>
          </cell>
          <cell r="H409" t="str">
            <v>FOCH 2</v>
          </cell>
          <cell r="I409" t="str">
            <v>ELM</v>
          </cell>
          <cell r="J409">
            <v>4</v>
          </cell>
          <cell r="K409" t="str">
            <v>VILLEMOMBLE</v>
          </cell>
        </row>
        <row r="410">
          <cell r="A410" t="str">
            <v>1773X</v>
          </cell>
          <cell r="B410" t="str">
            <v>NOYERS</v>
          </cell>
          <cell r="C410" t="str">
            <v>Mat</v>
          </cell>
          <cell r="D410">
            <v>4</v>
          </cell>
          <cell r="E410" t="str">
            <v>NOISY LE GRAND</v>
          </cell>
          <cell r="G410" t="str">
            <v>0556Z</v>
          </cell>
          <cell r="H410" t="str">
            <v>COPPEE FRANCOIS</v>
          </cell>
          <cell r="I410" t="str">
            <v>ELM</v>
          </cell>
          <cell r="J410">
            <v>4</v>
          </cell>
          <cell r="K410" t="str">
            <v>VILLEMOMBLE</v>
          </cell>
        </row>
        <row r="411">
          <cell r="A411" t="str">
            <v>1263T</v>
          </cell>
          <cell r="B411" t="str">
            <v>VARENNE</v>
          </cell>
          <cell r="C411" t="str">
            <v>Mat</v>
          </cell>
          <cell r="D411">
            <v>4</v>
          </cell>
          <cell r="E411" t="str">
            <v>NOISY LE GRAND</v>
          </cell>
          <cell r="G411" t="str">
            <v>1422R</v>
          </cell>
          <cell r="H411" t="str">
            <v>LECLERC</v>
          </cell>
          <cell r="I411" t="str">
            <v>ELM</v>
          </cell>
          <cell r="J411">
            <v>4</v>
          </cell>
          <cell r="K411" t="str">
            <v>VILLEMOMBLE</v>
          </cell>
        </row>
        <row r="412">
          <cell r="A412" t="str">
            <v>1974R</v>
          </cell>
          <cell r="B412" t="str">
            <v>VERNE JULES (ZEP)</v>
          </cell>
          <cell r="C412" t="str">
            <v>Mat</v>
          </cell>
          <cell r="D412">
            <v>4</v>
          </cell>
          <cell r="E412" t="str">
            <v>NOISY LE GRAND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N304"/>
  <sheetViews>
    <sheetView showZeros="0" tabSelected="1" workbookViewId="0" topLeftCell="A166">
      <selection activeCell="D171" sqref="D171"/>
    </sheetView>
  </sheetViews>
  <sheetFormatPr defaultColWidth="11.421875" defaultRowHeight="12.75"/>
  <cols>
    <col min="1" max="1" width="4.140625" style="1" customWidth="1"/>
    <col min="2" max="2" width="7.57421875" style="6" customWidth="1"/>
    <col min="3" max="3" width="7.00390625" style="6" customWidth="1"/>
    <col min="4" max="4" width="29.7109375" style="2" customWidth="1"/>
    <col min="5" max="6" width="6.7109375" style="3" customWidth="1"/>
    <col min="7" max="7" width="15.57421875" style="3" customWidth="1"/>
    <col min="8" max="8" width="6.7109375" style="3" customWidth="1"/>
    <col min="9" max="9" width="7.28125" style="3" customWidth="1"/>
    <col min="10" max="10" width="6.7109375" style="3" customWidth="1"/>
    <col min="11" max="11" width="7.28125" style="3" customWidth="1"/>
    <col min="12" max="12" width="16.7109375" style="3" customWidth="1"/>
    <col min="13" max="13" width="6.7109375" style="3" customWidth="1"/>
    <col min="14" max="14" width="7.28125" style="3" customWidth="1"/>
    <col min="15" max="16384" width="11.421875" style="3" customWidth="1"/>
  </cols>
  <sheetData>
    <row r="1" spans="2:3" ht="22.5" customHeight="1">
      <c r="B1" s="53" t="s">
        <v>0</v>
      </c>
      <c r="C1" s="53"/>
    </row>
    <row r="2" spans="1:14" s="6" customFormat="1" ht="15" customHeight="1">
      <c r="A2" s="4"/>
      <c r="B2" s="5"/>
      <c r="D2" s="2"/>
      <c r="E2" s="54" t="s">
        <v>1</v>
      </c>
      <c r="F2" s="55"/>
      <c r="G2" s="55"/>
      <c r="H2" s="55"/>
      <c r="I2" s="56"/>
      <c r="J2" s="54" t="s">
        <v>2</v>
      </c>
      <c r="K2" s="55"/>
      <c r="L2" s="55"/>
      <c r="M2" s="55"/>
      <c r="N2" s="56"/>
    </row>
    <row r="3" spans="1:14" s="10" customFormat="1" ht="52.5" customHeight="1">
      <c r="A3" s="8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8</v>
      </c>
      <c r="M3" s="9" t="s">
        <v>9</v>
      </c>
      <c r="N3" s="9" t="s">
        <v>13</v>
      </c>
    </row>
    <row r="4" spans="1:14" s="1" customFormat="1" ht="12.75">
      <c r="A4" s="11" t="s">
        <v>14</v>
      </c>
      <c r="B4" s="12"/>
      <c r="C4" s="12"/>
      <c r="D4" s="13"/>
      <c r="E4" s="14"/>
      <c r="F4" s="14"/>
      <c r="G4" s="12"/>
      <c r="H4" s="14"/>
      <c r="I4" s="15"/>
      <c r="J4" s="14"/>
      <c r="K4" s="15"/>
      <c r="L4" s="16"/>
      <c r="M4" s="14"/>
      <c r="N4" s="15"/>
    </row>
    <row r="5" spans="1:14" s="21" customFormat="1" ht="12.75">
      <c r="A5" s="17"/>
      <c r="B5" s="18" t="s">
        <v>15</v>
      </c>
      <c r="C5" s="18" t="str">
        <f>VLOOKUP($B5,'[1]synthèse figée 23-06'!$B$12:$R$280,3,FALSE)</f>
        <v>mat</v>
      </c>
      <c r="D5" s="19" t="str">
        <f>VLOOKUP($B5,'[1]synthèse figée 23-06'!$B$12:$R$280,4,FALSE)</f>
        <v>ROUSSEAU JEAN-JACQUES</v>
      </c>
      <c r="E5" s="18">
        <f>VLOOKUP($B5,'[1]synthèse figée 23-06'!$B$12:$R$280,5,FALSE)</f>
        <v>274</v>
      </c>
      <c r="F5" s="18">
        <f>VLOOKUP($B5,'[1]synthèse figée 23-06'!$B$12:$R$280,6,FALSE)</f>
        <v>11</v>
      </c>
      <c r="G5" s="18">
        <f>VLOOKUP($B5,'[1]synthèse figée 23-06'!$B$12:$R$280,7,FALSE)</f>
      </c>
      <c r="H5" s="18">
        <f>VLOOKUP($B5,'[1]synthèse figée 23-06'!$B$12:$R$280,8,FALSE)</f>
        <v>11</v>
      </c>
      <c r="I5" s="20">
        <f>E5/H5</f>
        <v>24.90909090909091</v>
      </c>
      <c r="J5" s="18">
        <f>VLOOKUP($B5,'[1]synthèse figée 23-06'!$B$12:$R$280,10,FALSE)</f>
        <v>270</v>
      </c>
      <c r="K5" s="20">
        <f>J5/H5</f>
        <v>24.545454545454547</v>
      </c>
      <c r="L5" s="18" t="str">
        <f>VLOOKUP($B5,'[1]synthèse figée 23-06'!$B$12:$R$280,12,FALSE)</f>
        <v>AS</v>
      </c>
      <c r="M5" s="18">
        <f>VLOOKUP($B5,'[1]synthèse figée 23-06'!$B$12:$R$280,13,FALSE)</f>
        <v>11</v>
      </c>
      <c r="N5" s="20">
        <f>J5/M5</f>
        <v>24.545454545454547</v>
      </c>
    </row>
    <row r="6" spans="1:14" s="21" customFormat="1" ht="12.75">
      <c r="A6" s="17"/>
      <c r="B6" s="18" t="s">
        <v>16</v>
      </c>
      <c r="C6" s="18" t="str">
        <f>VLOOKUP($B6,'[1]synthèse figée 23-06'!$B$12:$R$280,3,FALSE)</f>
        <v>mat</v>
      </c>
      <c r="D6" s="19" t="str">
        <f>VLOOKUP($B6,'[1]synthèse figée 23-06'!$B$12:$R$280,4,FALSE)</f>
        <v>SAINT-JUST (ZEP)</v>
      </c>
      <c r="E6" s="18">
        <f>VLOOKUP($B6,'[1]synthèse figée 23-06'!$B$12:$R$280,5,FALSE)</f>
        <v>286</v>
      </c>
      <c r="F6" s="18">
        <f>VLOOKUP($B6,'[1]synthèse figée 23-06'!$B$12:$R$280,6,FALSE)</f>
        <v>11</v>
      </c>
      <c r="G6" s="18">
        <f>VLOOKUP($B6,'[1]synthèse figée 23-06'!$B$12:$R$280,7,FALSE)</f>
      </c>
      <c r="H6" s="18">
        <f>VLOOKUP($B6,'[1]synthèse figée 23-06'!$B$12:$R$280,8,FALSE)</f>
        <v>11</v>
      </c>
      <c r="I6" s="20">
        <f>E6/H6</f>
        <v>26</v>
      </c>
      <c r="J6" s="18">
        <f>VLOOKUP($B6,'[1]synthèse figée 23-06'!$B$12:$R$280,10,FALSE)</f>
        <v>299</v>
      </c>
      <c r="K6" s="20">
        <f>J6/H6</f>
        <v>27.181818181818183</v>
      </c>
      <c r="L6" s="18" t="str">
        <f>VLOOKUP($B6,'[1]synthèse figée 23-06'!$B$12:$R$280,12,FALSE)</f>
        <v>OR ville -&gt;O</v>
      </c>
      <c r="M6" s="18">
        <f>VLOOKUP($B6,'[1]synthèse figée 23-06'!$B$12:$R$280,13,FALSE)</f>
        <v>12</v>
      </c>
      <c r="N6" s="20">
        <f>J6/M6</f>
        <v>24.916666666666668</v>
      </c>
    </row>
    <row r="7" spans="1:14" s="21" customFormat="1" ht="12.75">
      <c r="A7" s="17"/>
      <c r="B7" s="18" t="s">
        <v>17</v>
      </c>
      <c r="C7" s="18" t="str">
        <f>VLOOKUP($B7,'[1]synthèse figée 23-06'!$B$12:$R$280,3,FALSE)</f>
        <v>elm</v>
      </c>
      <c r="D7" s="19" t="str">
        <f>VLOOKUP($B7,'[1]synthèse figée 23-06'!$B$12:$R$280,4,FALSE)</f>
        <v>CASARES MARIA (ST DENIS)</v>
      </c>
      <c r="E7" s="18">
        <f>VLOOKUP($B7,'[1]synthèse figée 23-06'!$B$12:$R$280,5,FALSE)</f>
        <v>138</v>
      </c>
      <c r="F7" s="18">
        <f>VLOOKUP($B7,'[1]synthèse figée 23-06'!$B$12:$R$280,6,FALSE)</f>
        <v>0</v>
      </c>
      <c r="G7" s="18" t="str">
        <f>VLOOKUP($B7,'[1]synthèse figée 23-06'!$B$12:$R$280,7,FALSE)</f>
        <v>6 transferts</v>
      </c>
      <c r="H7" s="18">
        <f>VLOOKUP($B7,'[1]synthèse figée 23-06'!$B$12:$R$280,8,FALSE)</f>
        <v>6</v>
      </c>
      <c r="I7" s="20">
        <f>E7/H7</f>
        <v>23</v>
      </c>
      <c r="J7" s="18">
        <f>VLOOKUP($B7,'[1]synthèse figée 23-06'!$B$12:$R$280,10,FALSE)</f>
        <v>162</v>
      </c>
      <c r="K7" s="20">
        <f>J7/H7</f>
        <v>27</v>
      </c>
      <c r="L7" s="18" t="str">
        <f>VLOOKUP($B7,'[1]synthèse figée 23-06'!$B$12:$R$280,12,FALSE)</f>
        <v>O</v>
      </c>
      <c r="M7" s="18">
        <f>VLOOKUP($B7,'[1]synthèse figée 23-06'!$B$12:$R$280,13,FALSE)</f>
        <v>7</v>
      </c>
      <c r="N7" s="20">
        <f>J7/M7</f>
        <v>23.142857142857142</v>
      </c>
    </row>
    <row r="8" spans="2:14" ht="12.75">
      <c r="B8" s="22"/>
      <c r="C8" s="7"/>
      <c r="D8" s="23"/>
      <c r="E8" s="24"/>
      <c r="F8" s="24"/>
      <c r="G8" s="7"/>
      <c r="H8" s="24"/>
      <c r="I8" s="25"/>
      <c r="J8" s="24"/>
      <c r="K8" s="25"/>
      <c r="L8" s="26"/>
      <c r="M8" s="27">
        <f>SUM(M5:M7)-SUM(H5:H7)</f>
        <v>2</v>
      </c>
      <c r="N8" s="28"/>
    </row>
    <row r="9" spans="1:14" s="1" customFormat="1" ht="12.75">
      <c r="A9" s="11" t="s">
        <v>18</v>
      </c>
      <c r="B9" s="29"/>
      <c r="C9" s="29"/>
      <c r="D9" s="30"/>
      <c r="E9" s="31"/>
      <c r="F9" s="31"/>
      <c r="G9" s="29"/>
      <c r="H9" s="31"/>
      <c r="I9" s="32"/>
      <c r="J9" s="31"/>
      <c r="K9" s="32"/>
      <c r="L9" s="33"/>
      <c r="M9" s="14"/>
      <c r="N9" s="32"/>
    </row>
    <row r="10" spans="1:14" s="21" customFormat="1" ht="12.75">
      <c r="A10" s="17"/>
      <c r="B10" s="18" t="s">
        <v>19</v>
      </c>
      <c r="C10" s="18" t="str">
        <f>VLOOKUP($B10,'[1]synthèse figée 23-06'!$B$12:$R$280,3,FALSE)</f>
        <v>elm</v>
      </c>
      <c r="D10" s="19" t="str">
        <f>VLOOKUP($B10,'[1]synthèse figée 23-06'!$B$12:$R$280,4,FALSE)</f>
        <v>MATHIEZ ALBERT (ZEP)</v>
      </c>
      <c r="E10" s="18">
        <f>VLOOKUP($B10,'[1]synthèse figée 23-06'!$B$12:$R$280,5,FALSE)</f>
        <v>229</v>
      </c>
      <c r="F10" s="18">
        <f>VLOOKUP($B10,'[1]synthèse figée 23-06'!$B$12:$R$280,6,FALSE)</f>
        <v>11</v>
      </c>
      <c r="G10" s="18" t="str">
        <f>VLOOKUP($B10,'[1]synthèse figée 23-06'!$B$12:$R$280,7,FALSE)</f>
        <v>1 transfert</v>
      </c>
      <c r="H10" s="18">
        <f>VLOOKUP($B10,'[1]synthèse figée 23-06'!$B$12:$R$280,8,FALSE)</f>
        <v>10</v>
      </c>
      <c r="I10" s="20">
        <f>E10/H10</f>
        <v>22.9</v>
      </c>
      <c r="J10" s="18">
        <f>VLOOKUP($B10,'[1]synthèse figée 23-06'!$B$12:$R$280,10,FALSE)</f>
        <v>248</v>
      </c>
      <c r="K10" s="20">
        <f>J10/H10</f>
        <v>24.8</v>
      </c>
      <c r="L10" s="18" t="str">
        <f>VLOOKUP($B10,'[1]synthèse figée 23-06'!$B$12:$R$280,12,FALSE)</f>
        <v>AS</v>
      </c>
      <c r="M10" s="18">
        <f>VLOOKUP($B10,'[1]synthèse figée 23-06'!$B$12:$R$280,13,FALSE)</f>
        <v>10</v>
      </c>
      <c r="N10" s="20">
        <f>J10/M10</f>
        <v>24.8</v>
      </c>
    </row>
    <row r="11" spans="1:14" s="38" customFormat="1" ht="12.75">
      <c r="A11" s="34"/>
      <c r="B11" s="35" t="s">
        <v>20</v>
      </c>
      <c r="C11" s="35" t="s">
        <v>21</v>
      </c>
      <c r="D11" s="36" t="s">
        <v>22</v>
      </c>
      <c r="E11" s="35">
        <v>250</v>
      </c>
      <c r="F11" s="35">
        <v>12</v>
      </c>
      <c r="G11" s="35" t="s">
        <v>23</v>
      </c>
      <c r="H11" s="35">
        <v>11</v>
      </c>
      <c r="I11" s="37">
        <f>E11/H11</f>
        <v>22.727272727272727</v>
      </c>
      <c r="J11" s="35">
        <v>267</v>
      </c>
      <c r="K11" s="37">
        <f>J11/H11</f>
        <v>24.272727272727273</v>
      </c>
      <c r="L11" s="35" t="s">
        <v>24</v>
      </c>
      <c r="M11" s="35">
        <v>12</v>
      </c>
      <c r="N11" s="37">
        <f>J11/M11</f>
        <v>22.25</v>
      </c>
    </row>
    <row r="12" spans="1:14" s="21" customFormat="1" ht="12.75">
      <c r="A12" s="17"/>
      <c r="B12" s="18" t="s">
        <v>25</v>
      </c>
      <c r="C12" s="18" t="str">
        <f>VLOOKUP($B12,'[1]synthèse figée 23-06'!$B$12:$R$280,3,FALSE)</f>
        <v>elm</v>
      </c>
      <c r="D12" s="19" t="str">
        <f>VLOOKUP($B12,'[1]synthèse figée 23-06'!$B$12:$R$280,4,FALSE)</f>
        <v>VARLIN EUGENE</v>
      </c>
      <c r="E12" s="18">
        <f>VLOOKUP($B12,'[1]synthèse figée 23-06'!$B$12:$R$280,5,FALSE)</f>
        <v>310</v>
      </c>
      <c r="F12" s="18">
        <f>VLOOKUP($B12,'[1]synthèse figée 23-06'!$B$12:$R$280,6,FALSE)</f>
        <v>14</v>
      </c>
      <c r="G12" s="18" t="str">
        <f>VLOOKUP($B12,'[1]synthèse figée 23-06'!$B$12:$R$280,7,FALSE)</f>
        <v>1 transfert</v>
      </c>
      <c r="H12" s="18">
        <f>VLOOKUP($B12,'[1]synthèse figée 23-06'!$B$12:$R$280,8,FALSE)</f>
        <v>13</v>
      </c>
      <c r="I12" s="20">
        <f>E12/H12</f>
        <v>23.846153846153847</v>
      </c>
      <c r="J12" s="18">
        <f>VLOOKUP($B12,'[1]synthèse figée 23-06'!$B$12:$R$280,10,FALSE)</f>
        <v>299</v>
      </c>
      <c r="K12" s="20">
        <f>J12/H12</f>
        <v>23</v>
      </c>
      <c r="L12" s="18" t="str">
        <f>VLOOKUP($B12,'[1]synthèse figée 23-06'!$B$12:$R$280,12,FALSE)</f>
        <v>AS</v>
      </c>
      <c r="M12" s="18">
        <f>VLOOKUP($B12,'[1]synthèse figée 23-06'!$B$12:$R$280,13,FALSE)</f>
        <v>13</v>
      </c>
      <c r="N12" s="20">
        <f>J12/M12</f>
        <v>23</v>
      </c>
    </row>
    <row r="13" spans="1:14" s="21" customFormat="1" ht="12.75">
      <c r="A13" s="17"/>
      <c r="B13" s="18" t="s">
        <v>26</v>
      </c>
      <c r="C13" s="18" t="str">
        <f>VLOOKUP($B13,'[1]synthèse figée 23-06'!$B$12:$R$280,3,FALSE)</f>
        <v>elm</v>
      </c>
      <c r="D13" s="19" t="str">
        <f>VLOOKUP($B13,'[1]synthèse figée 23-06'!$B$12:$R$280,4,FALSE)</f>
        <v>VALLES JULES</v>
      </c>
      <c r="E13" s="18">
        <f>VLOOKUP($B13,'[1]synthèse figée 23-06'!$B$12:$R$280,5,FALSE)</f>
        <v>328</v>
      </c>
      <c r="F13" s="18">
        <f>VLOOKUP($B13,'[1]synthèse figée 23-06'!$B$12:$R$280,6,FALSE)</f>
        <v>15</v>
      </c>
      <c r="G13" s="18">
        <f>VLOOKUP($B13,'[1]synthèse figée 23-06'!$B$12:$R$280,7,FALSE)</f>
      </c>
      <c r="H13" s="18">
        <f>VLOOKUP($B13,'[1]synthèse figée 23-06'!$B$12:$R$280,8,FALSE)</f>
        <v>15</v>
      </c>
      <c r="I13" s="20">
        <f>E13/H13</f>
        <v>21.866666666666667</v>
      </c>
      <c r="J13" s="18">
        <f>VLOOKUP($B13,'[1]synthèse figée 23-06'!$B$12:$R$280,10,FALSE)</f>
        <v>351</v>
      </c>
      <c r="K13" s="20">
        <f>J13/H13</f>
        <v>23.4</v>
      </c>
      <c r="L13" s="18" t="str">
        <f>VLOOKUP($B13,'[1]synthèse figée 23-06'!$B$12:$R$280,12,FALSE)</f>
        <v>AS</v>
      </c>
      <c r="M13" s="18">
        <f>VLOOKUP($B13,'[1]synthèse figée 23-06'!$B$12:$R$280,13,FALSE)</f>
        <v>15</v>
      </c>
      <c r="N13" s="20">
        <f>J13/M13</f>
        <v>23.4</v>
      </c>
    </row>
    <row r="14" spans="2:14" ht="12.75">
      <c r="B14" s="7"/>
      <c r="C14" s="7"/>
      <c r="D14" s="23"/>
      <c r="E14" s="24"/>
      <c r="F14" s="24"/>
      <c r="G14" s="7"/>
      <c r="H14" s="24"/>
      <c r="I14" s="25"/>
      <c r="J14" s="24"/>
      <c r="K14" s="25"/>
      <c r="L14" s="26"/>
      <c r="M14" s="27">
        <f>SUM(M10:M13)-SUM(H10:H13)</f>
        <v>1</v>
      </c>
      <c r="N14" s="28"/>
    </row>
    <row r="15" spans="1:14" s="1" customFormat="1" ht="12.75">
      <c r="A15" s="11" t="s">
        <v>27</v>
      </c>
      <c r="B15" s="29"/>
      <c r="C15" s="29"/>
      <c r="D15" s="30"/>
      <c r="E15" s="31"/>
      <c r="F15" s="31"/>
      <c r="G15" s="29"/>
      <c r="H15" s="31"/>
      <c r="I15" s="32"/>
      <c r="J15" s="31"/>
      <c r="K15" s="32"/>
      <c r="L15" s="33"/>
      <c r="M15" s="31"/>
      <c r="N15" s="32"/>
    </row>
    <row r="16" spans="1:14" s="21" customFormat="1" ht="12.75">
      <c r="A16" s="17"/>
      <c r="B16" s="18" t="s">
        <v>28</v>
      </c>
      <c r="C16" s="18" t="str">
        <f>VLOOKUP($B16,'[1]synthèse figée 23-06'!$B$12:$R$280,3,FALSE)</f>
        <v>mat</v>
      </c>
      <c r="D16" s="19" t="str">
        <f>VLOOKUP($B16,'[1]synthèse figée 23-06'!$B$12:$R$280,4,FALSE)</f>
        <v>JOLIOT-CURIE</v>
      </c>
      <c r="E16" s="18">
        <f>VLOOKUP($B16,'[1]synthèse figée 23-06'!$B$12:$R$280,5,FALSE)</f>
        <v>253</v>
      </c>
      <c r="F16" s="18">
        <f>VLOOKUP($B16,'[1]synthèse figée 23-06'!$B$12:$R$280,6,FALSE)</f>
        <v>8</v>
      </c>
      <c r="G16" s="18">
        <f>VLOOKUP($B16,'[1]synthèse figée 23-06'!$B$12:$R$280,7,FALSE)</f>
      </c>
      <c r="H16" s="18">
        <f>VLOOKUP($B16,'[1]synthèse figée 23-06'!$B$12:$R$280,8,FALSE)</f>
        <v>8</v>
      </c>
      <c r="I16" s="20">
        <f>E16/H16</f>
        <v>31.625</v>
      </c>
      <c r="J16" s="18">
        <f>VLOOKUP($B16,'[1]synthèse figée 23-06'!$B$12:$R$280,10,FALSE)</f>
        <v>238</v>
      </c>
      <c r="K16" s="20">
        <f>J16/H16</f>
        <v>29.75</v>
      </c>
      <c r="L16" s="18" t="str">
        <f>VLOOKUP($B16,'[1]synthèse figée 23-06'!$B$12:$R$280,12,FALSE)</f>
        <v>OR ville -&gt;O</v>
      </c>
      <c r="M16" s="18">
        <f>VLOOKUP($B16,'[1]synthèse figée 23-06'!$B$12:$R$280,13,FALSE)</f>
        <v>9</v>
      </c>
      <c r="N16" s="20">
        <f>J16/M16</f>
        <v>26.444444444444443</v>
      </c>
    </row>
    <row r="17" spans="1:14" s="21" customFormat="1" ht="12.75">
      <c r="A17" s="17"/>
      <c r="B17" s="18" t="s">
        <v>29</v>
      </c>
      <c r="C17" s="18" t="str">
        <f>VLOOKUP($B17,'[1]synthèse figée 23-06'!$B$12:$R$280,3,FALSE)</f>
        <v>elm</v>
      </c>
      <c r="D17" s="19" t="str">
        <f>VLOOKUP($B17,'[1]synthèse figée 23-06'!$B$12:$R$280,4,FALSE)</f>
        <v>FABIEN (ZEP)</v>
      </c>
      <c r="E17" s="18">
        <f>VLOOKUP($B17,'[1]synthèse figée 23-06'!$B$12:$R$280,5,FALSE)</f>
        <v>98</v>
      </c>
      <c r="F17" s="18">
        <f>VLOOKUP($B17,'[1]synthèse figée 23-06'!$B$12:$R$280,6,FALSE)</f>
        <v>5</v>
      </c>
      <c r="G17" s="18">
        <f>VLOOKUP($B17,'[1]synthèse figée 23-06'!$B$12:$R$280,7,FALSE)</f>
      </c>
      <c r="H17" s="18">
        <f>VLOOKUP($B17,'[1]synthèse figée 23-06'!$B$12:$R$280,8,FALSE)</f>
        <v>5</v>
      </c>
      <c r="I17" s="20">
        <f>E17/H17</f>
        <v>19.6</v>
      </c>
      <c r="J17" s="18">
        <f>VLOOKUP($B17,'[1]synthèse figée 23-06'!$B$12:$R$280,10,FALSE)</f>
        <v>87</v>
      </c>
      <c r="K17" s="20">
        <f>J17/H17</f>
        <v>17.4</v>
      </c>
      <c r="L17" s="18" t="str">
        <f>VLOOKUP($B17,'[1]synthèse figée 23-06'!$B$12:$R$280,12,FALSE)</f>
        <v>F</v>
      </c>
      <c r="M17" s="18">
        <f>VLOOKUP($B17,'[1]synthèse figée 23-06'!$B$12:$R$280,13,FALSE)</f>
        <v>4</v>
      </c>
      <c r="N17" s="20">
        <f>J17/M17</f>
        <v>21.75</v>
      </c>
    </row>
    <row r="18" spans="2:14" ht="12.75">
      <c r="B18" s="7"/>
      <c r="C18" s="7"/>
      <c r="D18" s="23"/>
      <c r="E18" s="24"/>
      <c r="F18" s="24"/>
      <c r="G18" s="7"/>
      <c r="H18" s="24"/>
      <c r="I18" s="25"/>
      <c r="J18" s="24"/>
      <c r="K18" s="25"/>
      <c r="L18" s="26"/>
      <c r="M18" s="27">
        <f>SUM(M16:M17)-SUM(H16:H17)</f>
        <v>0</v>
      </c>
      <c r="N18" s="28"/>
    </row>
    <row r="19" spans="1:14" s="1" customFormat="1" ht="12.75">
      <c r="A19" s="11" t="s">
        <v>30</v>
      </c>
      <c r="B19" s="29"/>
      <c r="C19" s="29"/>
      <c r="D19" s="30"/>
      <c r="E19" s="31"/>
      <c r="F19" s="31"/>
      <c r="G19" s="29"/>
      <c r="H19" s="31"/>
      <c r="I19" s="32"/>
      <c r="J19" s="31"/>
      <c r="K19" s="32"/>
      <c r="L19" s="33"/>
      <c r="M19" s="31"/>
      <c r="N19" s="32"/>
    </row>
    <row r="20" spans="1:14" s="21" customFormat="1" ht="12.75">
      <c r="A20" s="17"/>
      <c r="B20" s="18" t="s">
        <v>31</v>
      </c>
      <c r="C20" s="18" t="str">
        <f>VLOOKUP($B20,'[1]synthèse figée 23-06'!$B$12:$R$280,3,FALSE)</f>
        <v>mat</v>
      </c>
      <c r="D20" s="19" t="str">
        <f>VLOOKUP($B20,'[1]synthèse figée 23-06'!$B$12:$R$280,4,FALSE)</f>
        <v>ECONDEAUX</v>
      </c>
      <c r="E20" s="18">
        <f>VLOOKUP($B20,'[1]synthèse figée 23-06'!$B$12:$R$280,5,FALSE)</f>
        <v>148</v>
      </c>
      <c r="F20" s="18">
        <f>VLOOKUP($B20,'[1]synthèse figée 23-06'!$B$12:$R$280,6,FALSE)</f>
        <v>6</v>
      </c>
      <c r="G20" s="18">
        <f>VLOOKUP($B20,'[1]synthèse figée 23-06'!$B$12:$R$280,7,FALSE)</f>
      </c>
      <c r="H20" s="18">
        <f>VLOOKUP($B20,'[1]synthèse figée 23-06'!$B$12:$R$280,8,FALSE)</f>
        <v>6</v>
      </c>
      <c r="I20" s="20">
        <f aca="true" t="shared" si="0" ref="I20:I28">E20/H20</f>
        <v>24.666666666666668</v>
      </c>
      <c r="J20" s="18">
        <f>VLOOKUP($B20,'[1]synthèse figée 23-06'!$B$12:$R$280,10,FALSE)</f>
        <v>180</v>
      </c>
      <c r="K20" s="20">
        <f aca="true" t="shared" si="1" ref="K20:K28">J20/H20</f>
        <v>30</v>
      </c>
      <c r="L20" s="18" t="str">
        <f>VLOOKUP($B20,'[1]synthèse figée 23-06'!$B$12:$R$280,12,FALSE)</f>
        <v>OR ville -&gt;O</v>
      </c>
      <c r="M20" s="18">
        <f>VLOOKUP($B20,'[1]synthèse figée 23-06'!$B$12:$R$280,13,FALSE)</f>
        <v>7</v>
      </c>
      <c r="N20" s="20">
        <f aca="true" t="shared" si="2" ref="N20:N28">J20/M20</f>
        <v>25.714285714285715</v>
      </c>
    </row>
    <row r="21" spans="1:14" s="21" customFormat="1" ht="12.75">
      <c r="A21" s="17"/>
      <c r="B21" s="18" t="s">
        <v>32</v>
      </c>
      <c r="C21" s="18" t="str">
        <f>VLOOKUP($B21,'[1]synthèse figée 23-06'!$B$12:$R$280,3,FALSE)</f>
        <v>mat</v>
      </c>
      <c r="D21" s="19" t="str">
        <f>VLOOKUP($B21,'[1]synthèse figée 23-06'!$B$12:$R$280,4,FALSE)</f>
        <v>FRANCE ANATOLE (ZEP)</v>
      </c>
      <c r="E21" s="18">
        <f>VLOOKUP($B21,'[1]synthèse figée 23-06'!$B$12:$R$280,5,FALSE)</f>
        <v>199</v>
      </c>
      <c r="F21" s="18">
        <f>VLOOKUP($B21,'[1]synthèse figée 23-06'!$B$12:$R$280,6,FALSE)</f>
        <v>8</v>
      </c>
      <c r="G21" s="18" t="str">
        <f>VLOOKUP($B21,'[1]synthèse figée 23-06'!$B$12:$R$280,7,FALSE)</f>
        <v>1 O</v>
      </c>
      <c r="H21" s="18">
        <f>VLOOKUP($B21,'[1]synthèse figée 23-06'!$B$12:$R$280,8,FALSE)</f>
        <v>9</v>
      </c>
      <c r="I21" s="20">
        <f t="shared" si="0"/>
        <v>22.11111111111111</v>
      </c>
      <c r="J21" s="18">
        <f>VLOOKUP($B21,'[1]synthèse figée 23-06'!$B$12:$R$280,10,FALSE)</f>
        <v>193</v>
      </c>
      <c r="K21" s="20">
        <f t="shared" si="1"/>
        <v>21.444444444444443</v>
      </c>
      <c r="L21" s="18" t="str">
        <f>VLOOKUP($B21,'[1]synthèse figée 23-06'!$B$12:$R$280,12,FALSE)</f>
        <v>Annul O</v>
      </c>
      <c r="M21" s="18">
        <f>VLOOKUP($B21,'[1]synthèse figée 23-06'!$B$12:$R$280,13,FALSE)</f>
        <v>8</v>
      </c>
      <c r="N21" s="20">
        <f t="shared" si="2"/>
        <v>24.125</v>
      </c>
    </row>
    <row r="22" spans="1:14" s="21" customFormat="1" ht="12.75">
      <c r="A22" s="17"/>
      <c r="B22" s="18" t="s">
        <v>33</v>
      </c>
      <c r="C22" s="18" t="str">
        <f>VLOOKUP($B22,'[1]synthèse figée 23-06'!$B$12:$R$280,3,FALSE)</f>
        <v>mat</v>
      </c>
      <c r="D22" s="19" t="str">
        <f>VLOOKUP($B22,'[1]synthèse figée 23-06'!$B$12:$R$280,4,FALSE)</f>
        <v>ROLLAND ROMAIN (ZEP)</v>
      </c>
      <c r="E22" s="18">
        <f>VLOOKUP($B22,'[1]synthèse figée 23-06'!$B$12:$R$280,5,FALSE)</f>
        <v>274</v>
      </c>
      <c r="F22" s="18">
        <f>VLOOKUP($B22,'[1]synthèse figée 23-06'!$B$12:$R$280,6,FALSE)</f>
        <v>10</v>
      </c>
      <c r="G22" s="18" t="str">
        <f>VLOOKUP($B22,'[1]synthèse figée 23-06'!$B$12:$R$280,7,FALSE)</f>
        <v>1 O</v>
      </c>
      <c r="H22" s="18">
        <f>VLOOKUP($B22,'[1]synthèse figée 23-06'!$B$12:$R$280,8,FALSE)</f>
        <v>11</v>
      </c>
      <c r="I22" s="20">
        <f t="shared" si="0"/>
        <v>24.90909090909091</v>
      </c>
      <c r="J22" s="18">
        <f>VLOOKUP($B22,'[1]synthèse figée 23-06'!$B$12:$R$280,10,FALSE)</f>
        <v>255</v>
      </c>
      <c r="K22" s="20">
        <f t="shared" si="1"/>
        <v>23.181818181818183</v>
      </c>
      <c r="L22" s="18" t="str">
        <f>VLOOKUP($B22,'[1]synthèse figée 23-06'!$B$12:$R$280,12,FALSE)</f>
        <v>Annul O</v>
      </c>
      <c r="M22" s="18">
        <f>VLOOKUP($B22,'[1]synthèse figée 23-06'!$B$12:$R$280,13,FALSE)</f>
        <v>10</v>
      </c>
      <c r="N22" s="20">
        <f t="shared" si="2"/>
        <v>25.5</v>
      </c>
    </row>
    <row r="23" spans="1:14" s="21" customFormat="1" ht="12.75">
      <c r="A23" s="17"/>
      <c r="B23" s="18" t="s">
        <v>34</v>
      </c>
      <c r="C23" s="18" t="str">
        <f>VLOOKUP($B23,'[1]synthèse figée 23-06'!$B$12:$R$280,3,FALSE)</f>
        <v>elm</v>
      </c>
      <c r="D23" s="19" t="str">
        <f>VLOOKUP($B23,'[1]synthèse figée 23-06'!$B$12:$R$280,4,FALSE)</f>
        <v>DUMAS ALEXANDRE (ZEP)</v>
      </c>
      <c r="E23" s="18">
        <f>VLOOKUP($B23,'[1]synthèse figée 23-06'!$B$12:$R$280,5,FALSE)</f>
        <v>284</v>
      </c>
      <c r="F23" s="18">
        <f>VLOOKUP($B23,'[1]synthèse figée 23-06'!$B$12:$R$280,6,FALSE)</f>
        <v>13</v>
      </c>
      <c r="G23" s="18">
        <f>VLOOKUP($B23,'[1]synthèse figée 23-06'!$B$12:$R$280,7,FALSE)</f>
      </c>
      <c r="H23" s="18">
        <f>VLOOKUP($B23,'[1]synthèse figée 23-06'!$B$12:$R$280,8,FALSE)</f>
        <v>13</v>
      </c>
      <c r="I23" s="20">
        <f t="shared" si="0"/>
        <v>21.846153846153847</v>
      </c>
      <c r="J23" s="18">
        <f>VLOOKUP($B23,'[1]synthèse figée 23-06'!$B$12:$R$280,10,FALSE)</f>
        <v>279</v>
      </c>
      <c r="K23" s="20">
        <f t="shared" si="1"/>
        <v>21.46153846153846</v>
      </c>
      <c r="L23" s="18" t="str">
        <f>VLOOKUP($B23,'[1]synthèse figée 23-06'!$B$12:$R$280,12,FALSE)</f>
        <v>AS</v>
      </c>
      <c r="M23" s="18">
        <f>VLOOKUP($B23,'[1]synthèse figée 23-06'!$B$12:$R$280,13,FALSE)</f>
        <v>13</v>
      </c>
      <c r="N23" s="20">
        <f t="shared" si="2"/>
        <v>21.46153846153846</v>
      </c>
    </row>
    <row r="24" spans="1:14" s="21" customFormat="1" ht="12.75">
      <c r="A24" s="17"/>
      <c r="B24" s="18" t="s">
        <v>35</v>
      </c>
      <c r="C24" s="18" t="str">
        <f>VLOOKUP($B24,'[1]synthèse figée 23-06'!$B$12:$R$280,3,FALSE)</f>
        <v>elm</v>
      </c>
      <c r="D24" s="19" t="str">
        <f>VLOOKUP($B24,'[1]synthèse figée 23-06'!$B$12:$R$280,4,FALSE)</f>
        <v>ECONDEAUX</v>
      </c>
      <c r="E24" s="18">
        <f>VLOOKUP($B24,'[1]synthèse figée 23-06'!$B$12:$R$280,5,FALSE)</f>
        <v>211</v>
      </c>
      <c r="F24" s="18">
        <f>VLOOKUP($B24,'[1]synthèse figée 23-06'!$B$12:$R$280,6,FALSE)</f>
        <v>8</v>
      </c>
      <c r="G24" s="18">
        <f>VLOOKUP($B24,'[1]synthèse figée 23-06'!$B$12:$R$280,7,FALSE)</f>
      </c>
      <c r="H24" s="18">
        <f>VLOOKUP($B24,'[1]synthèse figée 23-06'!$B$12:$R$280,8,FALSE)</f>
        <v>8</v>
      </c>
      <c r="I24" s="20">
        <f t="shared" si="0"/>
        <v>26.375</v>
      </c>
      <c r="J24" s="18">
        <f>VLOOKUP($B24,'[1]synthèse figée 23-06'!$B$12:$R$280,10,FALSE)</f>
        <v>216</v>
      </c>
      <c r="K24" s="20">
        <f t="shared" si="1"/>
        <v>27</v>
      </c>
      <c r="L24" s="18" t="str">
        <f>VLOOKUP($B24,'[1]synthèse figée 23-06'!$B$12:$R$280,12,FALSE)</f>
        <v>O</v>
      </c>
      <c r="M24" s="18">
        <f>VLOOKUP($B24,'[1]synthèse figée 23-06'!$B$12:$R$280,13,FALSE)</f>
        <v>9</v>
      </c>
      <c r="N24" s="20">
        <f t="shared" si="2"/>
        <v>24</v>
      </c>
    </row>
    <row r="25" spans="1:14" s="21" customFormat="1" ht="12.75">
      <c r="A25" s="17"/>
      <c r="B25" s="18" t="s">
        <v>36</v>
      </c>
      <c r="C25" s="18" t="str">
        <f>VLOOKUP($B25,'[1]synthèse figée 23-06'!$B$12:$R$280,3,FALSE)</f>
        <v>elm</v>
      </c>
      <c r="D25" s="19" t="str">
        <f>VLOOKUP($B25,'[1]synthèse figée 23-06'!$B$12:$R$280,4,FALSE)</f>
        <v>HUGO 1 (ZEP)</v>
      </c>
      <c r="E25" s="18">
        <f>VLOOKUP($B25,'[1]synthèse figée 23-06'!$B$12:$R$280,5,FALSE)</f>
        <v>184</v>
      </c>
      <c r="F25" s="18">
        <f>VLOOKUP($B25,'[1]synthèse figée 23-06'!$B$12:$R$280,6,FALSE)</f>
        <v>9</v>
      </c>
      <c r="G25" s="18" t="str">
        <f>VLOOKUP($B25,'[1]synthèse figée 23-06'!$B$12:$R$280,7,FALSE)</f>
        <v>1 Fbl</v>
      </c>
      <c r="H25" s="18">
        <f>VLOOKUP($B25,'[1]synthèse figée 23-06'!$B$12:$R$280,8,FALSE)</f>
        <v>9</v>
      </c>
      <c r="I25" s="20">
        <f t="shared" si="0"/>
        <v>20.444444444444443</v>
      </c>
      <c r="J25" s="18">
        <f>VLOOKUP($B25,'[1]synthèse figée 23-06'!$B$12:$R$280,10,FALSE)</f>
        <v>180</v>
      </c>
      <c r="K25" s="20">
        <f t="shared" si="1"/>
        <v>20</v>
      </c>
      <c r="L25" s="18" t="str">
        <f>VLOOKUP($B25,'[1]synthèse figée 23-06'!$B$12:$R$280,12,FALSE)</f>
        <v>Annul Fbl + AS</v>
      </c>
      <c r="M25" s="18">
        <f>VLOOKUP($B25,'[1]synthèse figée 23-06'!$B$12:$R$280,13,FALSE)</f>
        <v>9</v>
      </c>
      <c r="N25" s="20">
        <f t="shared" si="2"/>
        <v>20</v>
      </c>
    </row>
    <row r="26" spans="1:14" s="21" customFormat="1" ht="12.75">
      <c r="A26" s="17"/>
      <c r="B26" s="18" t="s">
        <v>37</v>
      </c>
      <c r="C26" s="18" t="str">
        <f>VLOOKUP($B26,'[1]synthèse figée 23-06'!$B$12:$R$280,3,FALSE)</f>
        <v>elm</v>
      </c>
      <c r="D26" s="19" t="str">
        <f>VLOOKUP($B26,'[1]synthèse figée 23-06'!$B$12:$R$280,4,FALSE)</f>
        <v>JAURES 1 (ZEP)</v>
      </c>
      <c r="E26" s="18">
        <f>VLOOKUP($B26,'[1]synthèse figée 23-06'!$B$12:$R$280,5,FALSE)</f>
        <v>351</v>
      </c>
      <c r="F26" s="18">
        <f>VLOOKUP($B26,'[1]synthèse figée 23-06'!$B$12:$R$280,6,FALSE)</f>
        <v>14</v>
      </c>
      <c r="G26" s="18" t="str">
        <f>VLOOKUP($B26,'[1]synthèse figée 23-06'!$B$12:$R$280,7,FALSE)</f>
        <v>1 OR</v>
      </c>
      <c r="H26" s="18">
        <f>VLOOKUP($B26,'[1]synthèse figée 23-06'!$B$12:$R$280,8,FALSE)</f>
        <v>14</v>
      </c>
      <c r="I26" s="20">
        <f t="shared" si="0"/>
        <v>25.071428571428573</v>
      </c>
      <c r="J26" s="18">
        <f>VLOOKUP($B26,'[1]synthèse figée 23-06'!$B$12:$R$280,10,FALSE)</f>
        <v>334</v>
      </c>
      <c r="K26" s="20">
        <f t="shared" si="1"/>
        <v>23.857142857142858</v>
      </c>
      <c r="L26" s="18" t="str">
        <f>VLOOKUP($B26,'[1]synthèse figée 23-06'!$B$12:$R$280,12,FALSE)</f>
        <v>Annul OR</v>
      </c>
      <c r="M26" s="18">
        <f>VLOOKUP($B26,'[1]synthèse figée 23-06'!$B$12:$R$280,13,FALSE)</f>
        <v>14</v>
      </c>
      <c r="N26" s="20">
        <f t="shared" si="2"/>
        <v>23.857142857142858</v>
      </c>
    </row>
    <row r="27" spans="1:14" s="21" customFormat="1" ht="12.75">
      <c r="A27" s="17"/>
      <c r="B27" s="18" t="s">
        <v>38</v>
      </c>
      <c r="C27" s="18" t="str">
        <f>VLOOKUP($B27,'[1]synthèse figée 23-06'!$B$12:$R$280,3,FALSE)</f>
        <v>elm</v>
      </c>
      <c r="D27" s="19" t="str">
        <f>VLOOKUP($B27,'[1]synthèse figée 23-06'!$B$12:$R$280,4,FALSE)</f>
        <v>JAURES 2 (ZEP)</v>
      </c>
      <c r="E27" s="18">
        <f>VLOOKUP($B27,'[1]synthèse figée 23-06'!$B$12:$R$280,5,FALSE)</f>
        <v>326</v>
      </c>
      <c r="F27" s="18">
        <f>VLOOKUP($B27,'[1]synthèse figée 23-06'!$B$12:$R$280,6,FALSE)</f>
        <v>14</v>
      </c>
      <c r="G27" s="18">
        <f>VLOOKUP($B27,'[1]synthèse figée 23-06'!$B$12:$R$280,7,FALSE)</f>
      </c>
      <c r="H27" s="18">
        <f>VLOOKUP($B27,'[1]synthèse figée 23-06'!$B$12:$R$280,8,FALSE)</f>
        <v>14</v>
      </c>
      <c r="I27" s="20">
        <f t="shared" si="0"/>
        <v>23.285714285714285</v>
      </c>
      <c r="J27" s="18">
        <f>VLOOKUP($B27,'[1]synthèse figée 23-06'!$B$12:$R$280,10,FALSE)</f>
        <v>328</v>
      </c>
      <c r="K27" s="20">
        <f t="shared" si="1"/>
        <v>23.428571428571427</v>
      </c>
      <c r="L27" s="18" t="str">
        <f>VLOOKUP($B27,'[1]synthèse figée 23-06'!$B$12:$R$280,12,FALSE)</f>
        <v>O</v>
      </c>
      <c r="M27" s="18">
        <f>VLOOKUP($B27,'[1]synthèse figée 23-06'!$B$12:$R$280,13,FALSE)</f>
        <v>15</v>
      </c>
      <c r="N27" s="20">
        <f t="shared" si="2"/>
        <v>21.866666666666667</v>
      </c>
    </row>
    <row r="28" spans="1:14" s="21" customFormat="1" ht="12.75">
      <c r="A28" s="17"/>
      <c r="B28" s="18" t="s">
        <v>39</v>
      </c>
      <c r="C28" s="18" t="str">
        <f>VLOOKUP($B28,'[1]synthèse figée 23-06'!$B$12:$R$280,3,FALSE)</f>
        <v>elm</v>
      </c>
      <c r="D28" s="19" t="str">
        <f>VLOOKUP($B28,'[1]synthèse figée 23-06'!$B$12:$R$280,4,FALSE)</f>
        <v>ROUSSEAU 2 (ZEP)</v>
      </c>
      <c r="E28" s="18">
        <f>VLOOKUP($B28,'[1]synthèse figée 23-06'!$B$12:$R$280,5,FALSE)</f>
        <v>253</v>
      </c>
      <c r="F28" s="18">
        <f>VLOOKUP($B28,'[1]synthèse figée 23-06'!$B$12:$R$280,6,FALSE)</f>
        <v>12</v>
      </c>
      <c r="G28" s="18">
        <f>VLOOKUP($B28,'[1]synthèse figée 23-06'!$B$12:$R$280,7,FALSE)</f>
      </c>
      <c r="H28" s="18">
        <f>VLOOKUP($B28,'[1]synthèse figée 23-06'!$B$12:$R$280,8,FALSE)</f>
        <v>12</v>
      </c>
      <c r="I28" s="20">
        <f t="shared" si="0"/>
        <v>21.083333333333332</v>
      </c>
      <c r="J28" s="18">
        <f>VLOOKUP($B28,'[1]synthèse figée 23-06'!$B$12:$R$280,10,FALSE)</f>
        <v>253</v>
      </c>
      <c r="K28" s="20">
        <f t="shared" si="1"/>
        <v>21.083333333333332</v>
      </c>
      <c r="L28" s="18" t="str">
        <f>VLOOKUP($B28,'[1]synthèse figée 23-06'!$B$12:$R$280,12,FALSE)</f>
        <v>AS</v>
      </c>
      <c r="M28" s="18">
        <f>VLOOKUP($B28,'[1]synthèse figée 23-06'!$B$12:$R$280,13,FALSE)</f>
        <v>12</v>
      </c>
      <c r="N28" s="20">
        <f t="shared" si="2"/>
        <v>21.083333333333332</v>
      </c>
    </row>
    <row r="29" spans="2:14" ht="12.75">
      <c r="B29" s="7"/>
      <c r="C29" s="7"/>
      <c r="D29" s="23"/>
      <c r="E29" s="24"/>
      <c r="F29" s="24"/>
      <c r="G29" s="7"/>
      <c r="H29" s="24"/>
      <c r="I29" s="25"/>
      <c r="J29" s="24"/>
      <c r="K29" s="25"/>
      <c r="L29" s="26"/>
      <c r="M29" s="27">
        <f>SUM(M20:M28)-SUM(H20:H28)</f>
        <v>1</v>
      </c>
      <c r="N29" s="28"/>
    </row>
    <row r="30" spans="2:14" s="1" customFormat="1" ht="4.5" customHeight="1">
      <c r="B30" s="4"/>
      <c r="C30" s="4"/>
      <c r="D30" s="39"/>
      <c r="G30" s="4"/>
      <c r="I30" s="40"/>
      <c r="K30" s="40"/>
      <c r="L30" s="41"/>
      <c r="M30" s="42"/>
      <c r="N30" s="40"/>
    </row>
    <row r="31" spans="2:14" ht="12.75">
      <c r="B31" s="4"/>
      <c r="C31" s="4"/>
      <c r="D31" s="39"/>
      <c r="E31" s="1"/>
      <c r="F31" s="1"/>
      <c r="G31" s="4"/>
      <c r="H31" s="1"/>
      <c r="I31" s="40"/>
      <c r="J31" s="1"/>
      <c r="K31" s="40"/>
      <c r="L31" s="41"/>
      <c r="M31" s="43"/>
      <c r="N31" s="32"/>
    </row>
    <row r="32" spans="1:14" s="6" customFormat="1" ht="15" customHeight="1">
      <c r="A32" s="4"/>
      <c r="B32" s="5"/>
      <c r="D32" s="2"/>
      <c r="E32" s="57" t="s">
        <v>1</v>
      </c>
      <c r="F32" s="58"/>
      <c r="G32" s="58"/>
      <c r="H32" s="58"/>
      <c r="I32" s="59"/>
      <c r="J32" s="57" t="s">
        <v>2</v>
      </c>
      <c r="K32" s="58"/>
      <c r="L32" s="58"/>
      <c r="M32" s="58"/>
      <c r="N32" s="59"/>
    </row>
    <row r="33" spans="1:14" s="10" customFormat="1" ht="52.5" customHeight="1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9" t="s">
        <v>7</v>
      </c>
      <c r="G33" s="9" t="s">
        <v>8</v>
      </c>
      <c r="H33" s="9" t="s">
        <v>9</v>
      </c>
      <c r="I33" s="9" t="s">
        <v>10</v>
      </c>
      <c r="J33" s="9" t="s">
        <v>11</v>
      </c>
      <c r="K33" s="9" t="s">
        <v>12</v>
      </c>
      <c r="L33" s="9" t="s">
        <v>8</v>
      </c>
      <c r="M33" s="9" t="s">
        <v>9</v>
      </c>
      <c r="N33" s="9" t="s">
        <v>13</v>
      </c>
    </row>
    <row r="34" spans="1:14" s="1" customFormat="1" ht="12.75">
      <c r="A34" s="11" t="s">
        <v>40</v>
      </c>
      <c r="B34" s="29"/>
      <c r="C34" s="29"/>
      <c r="D34" s="30"/>
      <c r="E34" s="31"/>
      <c r="F34" s="31"/>
      <c r="G34" s="29"/>
      <c r="H34" s="31"/>
      <c r="I34" s="32"/>
      <c r="J34" s="31"/>
      <c r="K34" s="32"/>
      <c r="L34" s="33"/>
      <c r="M34" s="31"/>
      <c r="N34" s="32"/>
    </row>
    <row r="35" spans="1:14" s="21" customFormat="1" ht="12.75">
      <c r="A35" s="17"/>
      <c r="B35" s="18" t="s">
        <v>41</v>
      </c>
      <c r="C35" s="18" t="str">
        <f>VLOOKUP($B35,'[1]synthèse figée 23-06'!$B$12:$R$280,3,FALSE)</f>
        <v>mat</v>
      </c>
      <c r="D35" s="19" t="str">
        <f>VLOOKUP($B35,'[1]synthèse figée 23-06'!$B$12:$R$280,4,FALSE)</f>
        <v>CHAPLIN CHARLIE (ZEP)</v>
      </c>
      <c r="E35" s="18">
        <f>VLOOKUP($B35,'[1]synthèse figée 23-06'!$B$12:$R$280,5,FALSE)</f>
        <v>154</v>
      </c>
      <c r="F35" s="18">
        <f>VLOOKUP($B35,'[1]synthèse figée 23-06'!$B$12:$R$280,6,FALSE)</f>
        <v>7</v>
      </c>
      <c r="G35" s="18" t="str">
        <f>VLOOKUP($B35,'[1]synthèse figée 23-06'!$B$12:$R$280,7,FALSE)</f>
        <v>AS</v>
      </c>
      <c r="H35" s="18">
        <f>VLOOKUP($B35,'[1]synthèse figée 23-06'!$B$12:$R$280,8,FALSE)</f>
        <v>7</v>
      </c>
      <c r="I35" s="20">
        <f aca="true" t="shared" si="3" ref="I35:I41">E35/H35</f>
        <v>22</v>
      </c>
      <c r="J35" s="18">
        <f>VLOOKUP($B35,'[1]synthèse figée 23-06'!$B$12:$R$280,10,FALSE)</f>
        <v>155</v>
      </c>
      <c r="K35" s="20">
        <f aca="true" t="shared" si="4" ref="K35:K41">J35/H35</f>
        <v>22.142857142857142</v>
      </c>
      <c r="L35" s="18" t="str">
        <f>VLOOKUP($B35,'[1]synthèse figée 23-06'!$B$12:$R$280,12,FALSE)</f>
        <v>AS</v>
      </c>
      <c r="M35" s="18">
        <f>VLOOKUP($B35,'[1]synthèse figée 23-06'!$B$12:$R$280,13,FALSE)</f>
        <v>7</v>
      </c>
      <c r="N35" s="20">
        <f aca="true" t="shared" si="5" ref="N35:N41">J35/M35</f>
        <v>22.142857142857142</v>
      </c>
    </row>
    <row r="36" spans="1:14" s="21" customFormat="1" ht="12.75">
      <c r="A36" s="17"/>
      <c r="B36" s="18" t="s">
        <v>42</v>
      </c>
      <c r="C36" s="18" t="str">
        <f>VLOOKUP($B36,'[1]synthèse figée 23-06'!$B$12:$R$280,3,FALSE)</f>
        <v>mat</v>
      </c>
      <c r="D36" s="19" t="str">
        <f>VLOOKUP($B36,'[1]synthèse figée 23-06'!$B$12:$R$280,4,FALSE)</f>
        <v>LANGEVIN PAUL (ZEP)</v>
      </c>
      <c r="E36" s="18">
        <f>VLOOKUP($B36,'[1]synthèse figée 23-06'!$B$12:$R$280,5,FALSE)</f>
        <v>283</v>
      </c>
      <c r="F36" s="18">
        <f>VLOOKUP($B36,'[1]synthèse figée 23-06'!$B$12:$R$280,6,FALSE)</f>
        <v>11</v>
      </c>
      <c r="G36" s="18">
        <f>VLOOKUP($B36,'[1]synthèse figée 23-06'!$B$12:$R$280,7,FALSE)</f>
      </c>
      <c r="H36" s="18">
        <f>VLOOKUP($B36,'[1]synthèse figée 23-06'!$B$12:$R$280,8,FALSE)</f>
        <v>11</v>
      </c>
      <c r="I36" s="20">
        <f t="shared" si="3"/>
        <v>25.727272727272727</v>
      </c>
      <c r="J36" s="18">
        <f>VLOOKUP($B36,'[1]synthèse figée 23-06'!$B$12:$R$280,10,FALSE)</f>
        <v>293</v>
      </c>
      <c r="K36" s="20">
        <f t="shared" si="4"/>
        <v>26.636363636363637</v>
      </c>
      <c r="L36" s="18" t="str">
        <f>VLOOKUP($B36,'[1]synthèse figée 23-06'!$B$12:$R$280,12,FALSE)</f>
        <v>OR ville -&gt;O</v>
      </c>
      <c r="M36" s="18">
        <f>VLOOKUP($B36,'[1]synthèse figée 23-06'!$B$12:$R$280,13,FALSE)</f>
        <v>12</v>
      </c>
      <c r="N36" s="20">
        <f t="shared" si="5"/>
        <v>24.416666666666668</v>
      </c>
    </row>
    <row r="37" spans="1:14" s="21" customFormat="1" ht="12.75">
      <c r="A37" s="17"/>
      <c r="B37" s="18" t="s">
        <v>43</v>
      </c>
      <c r="C37" s="18" t="str">
        <f>VLOOKUP($B37,'[1]synthèse figée 23-06'!$B$12:$R$280,3,FALSE)</f>
        <v>mat</v>
      </c>
      <c r="D37" s="19" t="str">
        <f>VLOOKUP($B37,'[1]synthèse figée 23-06'!$B$12:$R$280,4,FALSE)</f>
        <v>SAINT EXUPERY (ZEP)</v>
      </c>
      <c r="E37" s="18">
        <f>VLOOKUP($B37,'[1]synthèse figée 23-06'!$B$12:$R$280,5,FALSE)</f>
        <v>114</v>
      </c>
      <c r="F37" s="18">
        <f>VLOOKUP($B37,'[1]synthèse figée 23-06'!$B$12:$R$280,6,FALSE)</f>
        <v>5</v>
      </c>
      <c r="G37" s="18">
        <f>VLOOKUP($B37,'[1]synthèse figée 23-06'!$B$12:$R$280,7,FALSE)</f>
      </c>
      <c r="H37" s="18">
        <f>VLOOKUP($B37,'[1]synthèse figée 23-06'!$B$12:$R$280,8,FALSE)</f>
        <v>5</v>
      </c>
      <c r="I37" s="20">
        <f t="shared" si="3"/>
        <v>22.8</v>
      </c>
      <c r="J37" s="18">
        <f>VLOOKUP($B37,'[1]synthèse figée 23-06'!$B$12:$R$280,10,FALSE)</f>
        <v>128</v>
      </c>
      <c r="K37" s="20">
        <f t="shared" si="4"/>
        <v>25.6</v>
      </c>
      <c r="L37" s="18" t="str">
        <f>VLOOKUP($B37,'[1]synthèse figée 23-06'!$B$12:$R$280,12,FALSE)</f>
        <v>AS</v>
      </c>
      <c r="M37" s="18">
        <f>VLOOKUP($B37,'[1]synthèse figée 23-06'!$B$12:$R$280,13,FALSE)</f>
        <v>5</v>
      </c>
      <c r="N37" s="20">
        <f t="shared" si="5"/>
        <v>25.6</v>
      </c>
    </row>
    <row r="38" spans="1:14" s="21" customFormat="1" ht="12.75">
      <c r="A38" s="17"/>
      <c r="B38" s="18" t="s">
        <v>44</v>
      </c>
      <c r="C38" s="18" t="str">
        <f>VLOOKUP($B38,'[1]synthèse figée 23-06'!$B$12:$R$280,3,FALSE)</f>
        <v>elm</v>
      </c>
      <c r="D38" s="19" t="str">
        <f>VLOOKUP($B38,'[1]synthèse figée 23-06'!$B$12:$R$280,4,FALSE)</f>
        <v>BAKER JOSEPHINE</v>
      </c>
      <c r="E38" s="18">
        <f>VLOOKUP($B38,'[1]synthèse figée 23-06'!$B$12:$R$280,5,FALSE)</f>
        <v>155</v>
      </c>
      <c r="F38" s="18">
        <f>VLOOKUP($B38,'[1]synthèse figée 23-06'!$B$12:$R$280,6,FALSE)</f>
        <v>7</v>
      </c>
      <c r="G38" s="18">
        <f>VLOOKUP($B38,'[1]synthèse figée 23-06'!$B$12:$R$280,7,FALSE)</f>
      </c>
      <c r="H38" s="18">
        <f>VLOOKUP($B38,'[1]synthèse figée 23-06'!$B$12:$R$280,8,FALSE)</f>
        <v>7</v>
      </c>
      <c r="I38" s="20">
        <f t="shared" si="3"/>
        <v>22.142857142857142</v>
      </c>
      <c r="J38" s="18">
        <f>VLOOKUP($B38,'[1]synthèse figée 23-06'!$B$12:$R$280,10,FALSE)</f>
        <v>159</v>
      </c>
      <c r="K38" s="20">
        <f t="shared" si="4"/>
        <v>22.714285714285715</v>
      </c>
      <c r="L38" s="18" t="str">
        <f>VLOOKUP($B38,'[1]synthèse figée 23-06'!$B$12:$R$280,12,FALSE)</f>
        <v>AS</v>
      </c>
      <c r="M38" s="18">
        <f>VLOOKUP($B38,'[1]synthèse figée 23-06'!$B$12:$R$280,13,FALSE)</f>
        <v>7</v>
      </c>
      <c r="N38" s="20">
        <f t="shared" si="5"/>
        <v>22.714285714285715</v>
      </c>
    </row>
    <row r="39" spans="1:14" s="21" customFormat="1" ht="12.75">
      <c r="A39" s="17"/>
      <c r="B39" s="18" t="s">
        <v>45</v>
      </c>
      <c r="C39" s="18" t="str">
        <f>VLOOKUP($B39,'[1]synthèse figée 23-06'!$B$12:$R$280,3,FALSE)</f>
        <v>elm</v>
      </c>
      <c r="D39" s="19" t="str">
        <f>VLOOKUP($B39,'[1]synthèse figée 23-06'!$B$12:$R$280,4,FALSE)</f>
        <v>CHAPLIN CHARLIE (ZEP)</v>
      </c>
      <c r="E39" s="18">
        <f>VLOOKUP($B39,'[1]synthèse figée 23-06'!$B$12:$R$280,5,FALSE)</f>
        <v>261</v>
      </c>
      <c r="F39" s="18">
        <f>VLOOKUP($B39,'[1]synthèse figée 23-06'!$B$12:$R$280,6,FALSE)</f>
        <v>11</v>
      </c>
      <c r="G39" s="18" t="str">
        <f>VLOOKUP($B39,'[1]synthèse figée 23-06'!$B$12:$R$280,7,FALSE)</f>
        <v>AS</v>
      </c>
      <c r="H39" s="18">
        <f>VLOOKUP($B39,'[1]synthèse figée 23-06'!$B$12:$R$280,8,FALSE)</f>
        <v>11</v>
      </c>
      <c r="I39" s="20">
        <f t="shared" si="3"/>
        <v>23.727272727272727</v>
      </c>
      <c r="J39" s="18">
        <f>VLOOKUP($B39,'[1]synthèse figée 23-06'!$B$12:$R$280,10,FALSE)</f>
        <v>260</v>
      </c>
      <c r="K39" s="20">
        <f t="shared" si="4"/>
        <v>23.636363636363637</v>
      </c>
      <c r="L39" s="18" t="str">
        <f>VLOOKUP($B39,'[1]synthèse figée 23-06'!$B$12:$R$280,12,FALSE)</f>
        <v>AS</v>
      </c>
      <c r="M39" s="18">
        <f>VLOOKUP($B39,'[1]synthèse figée 23-06'!$B$12:$R$280,13,FALSE)</f>
        <v>11</v>
      </c>
      <c r="N39" s="20">
        <f t="shared" si="5"/>
        <v>23.636363636363637</v>
      </c>
    </row>
    <row r="40" spans="1:14" s="21" customFormat="1" ht="12.75">
      <c r="A40" s="17"/>
      <c r="B40" s="18" t="s">
        <v>46</v>
      </c>
      <c r="C40" s="18" t="str">
        <f>VLOOKUP($B40,'[1]synthèse figée 23-06'!$B$12:$R$280,3,FALSE)</f>
        <v>elm</v>
      </c>
      <c r="D40" s="19" t="str">
        <f>VLOOKUP($B40,'[1]synthèse figée 23-06'!$B$12:$R$280,4,FALSE)</f>
        <v>MICHEL LOUISE</v>
      </c>
      <c r="E40" s="18">
        <f>VLOOKUP($B40,'[1]synthèse figée 23-06'!$B$12:$R$280,5,FALSE)</f>
        <v>340</v>
      </c>
      <c r="F40" s="18">
        <f>VLOOKUP($B40,'[1]synthèse figée 23-06'!$B$12:$R$280,6,FALSE)</f>
        <v>14</v>
      </c>
      <c r="G40" s="18">
        <f>VLOOKUP($B40,'[1]synthèse figée 23-06'!$B$12:$R$280,7,FALSE)</f>
      </c>
      <c r="H40" s="18">
        <f>VLOOKUP($B40,'[1]synthèse figée 23-06'!$B$12:$R$280,8,FALSE)</f>
        <v>14</v>
      </c>
      <c r="I40" s="20">
        <f t="shared" si="3"/>
        <v>24.285714285714285</v>
      </c>
      <c r="J40" s="18">
        <f>VLOOKUP($B40,'[1]synthèse figée 23-06'!$B$12:$R$280,10,FALSE)</f>
        <v>344</v>
      </c>
      <c r="K40" s="20">
        <f t="shared" si="4"/>
        <v>24.571428571428573</v>
      </c>
      <c r="L40" s="18" t="str">
        <f>VLOOKUP($B40,'[1]synthèse figée 23-06'!$B$12:$R$280,12,FALSE)</f>
        <v>AS</v>
      </c>
      <c r="M40" s="18">
        <f>VLOOKUP($B40,'[1]synthèse figée 23-06'!$B$12:$R$280,13,FALSE)</f>
        <v>14</v>
      </c>
      <c r="N40" s="20">
        <f t="shared" si="5"/>
        <v>24.571428571428573</v>
      </c>
    </row>
    <row r="41" spans="1:14" s="21" customFormat="1" ht="12.75">
      <c r="A41" s="17"/>
      <c r="B41" s="18" t="s">
        <v>47</v>
      </c>
      <c r="C41" s="18" t="str">
        <f>VLOOKUP($B41,'[1]synthèse figée 23-06'!$B$12:$R$280,3,FALSE)</f>
        <v>elm</v>
      </c>
      <c r="D41" s="19" t="str">
        <f>VLOOKUP($B41,'[1]synthèse figée 23-06'!$B$12:$R$280,4,FALSE)</f>
        <v>SAINT-EXUPERY (ZEP)</v>
      </c>
      <c r="E41" s="18">
        <f>VLOOKUP($B41,'[1]synthèse figée 23-06'!$B$12:$R$280,5,FALSE)</f>
        <v>321</v>
      </c>
      <c r="F41" s="18">
        <f>VLOOKUP($B41,'[1]synthèse figée 23-06'!$B$12:$R$280,6,FALSE)</f>
        <v>14</v>
      </c>
      <c r="G41" s="18">
        <f>VLOOKUP($B41,'[1]synthèse figée 23-06'!$B$12:$R$280,7,FALSE)</f>
      </c>
      <c r="H41" s="18">
        <f>VLOOKUP($B41,'[1]synthèse figée 23-06'!$B$12:$R$280,8,FALSE)</f>
        <v>14</v>
      </c>
      <c r="I41" s="20">
        <f t="shared" si="3"/>
        <v>22.928571428571427</v>
      </c>
      <c r="J41" s="18">
        <f>VLOOKUP($B41,'[1]synthèse figée 23-06'!$B$12:$R$280,10,FALSE)</f>
        <v>342</v>
      </c>
      <c r="K41" s="20">
        <f t="shared" si="4"/>
        <v>24.428571428571427</v>
      </c>
      <c r="L41" s="18" t="str">
        <f>VLOOKUP($B41,'[1]synthèse figée 23-06'!$B$12:$R$280,12,FALSE)</f>
        <v>OR ville -&gt;O</v>
      </c>
      <c r="M41" s="18">
        <f>VLOOKUP($B41,'[1]synthèse figée 23-06'!$B$12:$R$280,13,FALSE)</f>
        <v>15</v>
      </c>
      <c r="N41" s="20">
        <f t="shared" si="5"/>
        <v>22.8</v>
      </c>
    </row>
    <row r="42" spans="2:14" s="1" customFormat="1" ht="12.75">
      <c r="B42" s="22"/>
      <c r="C42" s="4"/>
      <c r="D42" s="39"/>
      <c r="G42" s="4"/>
      <c r="I42" s="40"/>
      <c r="K42" s="40"/>
      <c r="L42" s="40"/>
      <c r="M42" s="44">
        <f>SUM(M35:M41)-SUM(H35:H41)</f>
        <v>2</v>
      </c>
      <c r="N42" s="40"/>
    </row>
    <row r="43" spans="1:14" s="1" customFormat="1" ht="12.75">
      <c r="A43" s="11" t="s">
        <v>48</v>
      </c>
      <c r="B43" s="29"/>
      <c r="C43" s="29"/>
      <c r="D43" s="30"/>
      <c r="E43" s="31"/>
      <c r="F43" s="31"/>
      <c r="G43" s="29"/>
      <c r="H43" s="31"/>
      <c r="I43" s="32"/>
      <c r="J43" s="31"/>
      <c r="K43" s="32"/>
      <c r="L43" s="33"/>
      <c r="M43" s="31"/>
      <c r="N43" s="32"/>
    </row>
    <row r="44" spans="1:14" s="21" customFormat="1" ht="12.75">
      <c r="A44" s="17"/>
      <c r="B44" s="18" t="s">
        <v>49</v>
      </c>
      <c r="C44" s="18" t="str">
        <f>VLOOKUP($B44,'[1]synthèse figée 23-06'!$B$12:$R$280,3,FALSE)</f>
        <v>elm</v>
      </c>
      <c r="D44" s="19" t="str">
        <f>VLOOKUP($B44,'[1]synthèse figée 23-06'!$B$12:$R$280,4,FALSE)</f>
        <v>BLERIOT LOUIS</v>
      </c>
      <c r="E44" s="18">
        <f>VLOOKUP($B44,'[1]synthèse figée 23-06'!$B$12:$R$280,5,FALSE)</f>
        <v>150</v>
      </c>
      <c r="F44" s="18">
        <f>VLOOKUP($B44,'[1]synthèse figée 23-06'!$B$12:$R$280,6,FALSE)</f>
        <v>0</v>
      </c>
      <c r="G44" s="18" t="str">
        <f>VLOOKUP($B44,'[1]synthèse figée 23-06'!$B$12:$R$280,7,FALSE)</f>
        <v>5 transferts + 1 O</v>
      </c>
      <c r="H44" s="18">
        <f>VLOOKUP($B44,'[1]synthèse figée 23-06'!$B$12:$R$280,8,FALSE)</f>
        <v>6</v>
      </c>
      <c r="I44" s="20">
        <f>E44/H44</f>
        <v>25</v>
      </c>
      <c r="J44" s="18">
        <f>VLOOKUP($B44,'[1]synthèse figée 23-06'!$B$12:$R$280,10,FALSE)</f>
        <v>171</v>
      </c>
      <c r="K44" s="20">
        <f>J44/H44</f>
        <v>28.5</v>
      </c>
      <c r="L44" s="18" t="str">
        <f>VLOOKUP($B44,'[1]synthèse figée 23-06'!$B$12:$R$280,12,FALSE)</f>
        <v>OR ville -&gt;O</v>
      </c>
      <c r="M44" s="18">
        <f>VLOOKUP($B44,'[1]synthèse figée 23-06'!$B$12:$R$280,13,FALSE)</f>
        <v>7</v>
      </c>
      <c r="N44" s="20">
        <f>J44/M44</f>
        <v>24.428571428571427</v>
      </c>
    </row>
    <row r="45" spans="2:14" ht="12.75">
      <c r="B45" s="22"/>
      <c r="C45" s="7"/>
      <c r="D45" s="23"/>
      <c r="E45" s="24"/>
      <c r="F45" s="24"/>
      <c r="G45" s="7"/>
      <c r="H45" s="24"/>
      <c r="I45" s="25"/>
      <c r="J45" s="24"/>
      <c r="K45" s="25"/>
      <c r="L45" s="26"/>
      <c r="M45" s="27">
        <f>SUM(M44:M44)-SUM(H44:H44)</f>
        <v>1</v>
      </c>
      <c r="N45" s="28"/>
    </row>
    <row r="46" spans="1:14" s="1" customFormat="1" ht="12.75">
      <c r="A46" s="11" t="s">
        <v>50</v>
      </c>
      <c r="B46" s="29"/>
      <c r="C46" s="29"/>
      <c r="D46" s="30"/>
      <c r="E46" s="31"/>
      <c r="F46" s="31"/>
      <c r="G46" s="29"/>
      <c r="H46" s="31"/>
      <c r="I46" s="32"/>
      <c r="J46" s="31"/>
      <c r="K46" s="32"/>
      <c r="L46" s="33"/>
      <c r="M46" s="31"/>
      <c r="N46" s="32"/>
    </row>
    <row r="47" spans="1:14" s="21" customFormat="1" ht="12.75">
      <c r="A47" s="17"/>
      <c r="B47" s="18" t="s">
        <v>51</v>
      </c>
      <c r="C47" s="18" t="str">
        <f>VLOOKUP($B47,'[1]synthèse figée 23-06'!$B$12:$R$280,3,FALSE)</f>
        <v>mat</v>
      </c>
      <c r="D47" s="19" t="str">
        <f>VLOOKUP($B47,'[1]synthèse figée 23-06'!$B$12:$R$280,4,FALSE)</f>
        <v>VARLIN EUGENE (ZEP)</v>
      </c>
      <c r="E47" s="18">
        <f>VLOOKUP($B47,'[1]synthèse figée 23-06'!$B$12:$R$280,5,FALSE)</f>
        <v>209</v>
      </c>
      <c r="F47" s="18">
        <f>VLOOKUP($B47,'[1]synthèse figée 23-06'!$B$12:$R$280,6,FALSE)</f>
        <v>9</v>
      </c>
      <c r="G47" s="18">
        <f>VLOOKUP($B47,'[1]synthèse figée 23-06'!$B$12:$R$280,7,FALSE)</f>
      </c>
      <c r="H47" s="18">
        <f>VLOOKUP($B47,'[1]synthèse figée 23-06'!$B$12:$R$280,8,FALSE)</f>
        <v>9</v>
      </c>
      <c r="I47" s="20">
        <f>E47/H47</f>
        <v>23.22222222222222</v>
      </c>
      <c r="J47" s="18">
        <f>VLOOKUP($B47,'[1]synthèse figée 23-06'!$B$12:$R$280,10,FALSE)</f>
        <v>191</v>
      </c>
      <c r="K47" s="20">
        <f>J47/H47</f>
        <v>21.22222222222222</v>
      </c>
      <c r="L47" s="18" t="str">
        <f>VLOOKUP($B47,'[1]synthèse figée 23-06'!$B$12:$R$280,12,FALSE)</f>
        <v>F</v>
      </c>
      <c r="M47" s="18">
        <f>VLOOKUP($B47,'[1]synthèse figée 23-06'!$B$12:$R$280,13,FALSE)</f>
        <v>8</v>
      </c>
      <c r="N47" s="20">
        <f>J47/M47</f>
        <v>23.875</v>
      </c>
    </row>
    <row r="48" spans="1:14" s="21" customFormat="1" ht="12.75">
      <c r="A48" s="17"/>
      <c r="B48" s="18" t="s">
        <v>52</v>
      </c>
      <c r="C48" s="18" t="str">
        <f>VLOOKUP($B48,'[1]synthèse figée 23-06'!$B$12:$R$280,3,FALSE)</f>
        <v>elm</v>
      </c>
      <c r="D48" s="19" t="str">
        <f>VLOOKUP($B48,'[1]synthèse figée 23-06'!$B$12:$R$280,4,FALSE)</f>
        <v>VARLIN 2 (ZEP)</v>
      </c>
      <c r="E48" s="18">
        <f>VLOOKUP($B48,'[1]synthèse figée 23-06'!$B$12:$R$280,5,FALSE)</f>
        <v>307</v>
      </c>
      <c r="F48" s="18">
        <f>VLOOKUP($B48,'[1]synthèse figée 23-06'!$B$12:$R$280,6,FALSE)</f>
        <v>14</v>
      </c>
      <c r="G48" s="18" t="str">
        <f>VLOOKUP($B48,'[1]synthèse figée 23-06'!$B$12:$R$280,7,FALSE)</f>
        <v>AS</v>
      </c>
      <c r="H48" s="18">
        <f>VLOOKUP($B48,'[1]synthèse figée 23-06'!$B$12:$R$280,8,FALSE)</f>
        <v>14</v>
      </c>
      <c r="I48" s="20">
        <f>E48/H48</f>
        <v>21.928571428571427</v>
      </c>
      <c r="J48" s="18">
        <f>VLOOKUP($B48,'[1]synthèse figée 23-06'!$B$12:$R$280,10,FALSE)</f>
        <v>289</v>
      </c>
      <c r="K48" s="20">
        <f>J48/H48</f>
        <v>20.642857142857142</v>
      </c>
      <c r="L48" s="18" t="str">
        <f>VLOOKUP($B48,'[1]synthèse figée 23-06'!$B$12:$R$280,12,FALSE)</f>
        <v>F</v>
      </c>
      <c r="M48" s="18">
        <f>VLOOKUP($B48,'[1]synthèse figée 23-06'!$B$12:$R$280,13,FALSE)</f>
        <v>13</v>
      </c>
      <c r="N48" s="20">
        <f>J48/M48</f>
        <v>22.23076923076923</v>
      </c>
    </row>
    <row r="49" spans="2:14" ht="12.75">
      <c r="B49" s="7"/>
      <c r="C49" s="7"/>
      <c r="D49" s="23"/>
      <c r="E49" s="24"/>
      <c r="F49" s="24"/>
      <c r="G49" s="7"/>
      <c r="H49" s="24"/>
      <c r="I49" s="25"/>
      <c r="J49" s="24"/>
      <c r="K49" s="25"/>
      <c r="L49" s="26"/>
      <c r="M49" s="27">
        <f>SUM(M47:M48)-SUM(H47:H48)</f>
        <v>-2</v>
      </c>
      <c r="N49" s="28"/>
    </row>
    <row r="50" spans="1:14" s="1" customFormat="1" ht="12.75">
      <c r="A50" s="11" t="s">
        <v>53</v>
      </c>
      <c r="B50" s="29"/>
      <c r="C50" s="29"/>
      <c r="D50" s="30"/>
      <c r="E50" s="31"/>
      <c r="F50" s="31"/>
      <c r="G50" s="29"/>
      <c r="H50" s="31"/>
      <c r="I50" s="32"/>
      <c r="J50" s="31"/>
      <c r="K50" s="32"/>
      <c r="L50" s="33"/>
      <c r="M50" s="14"/>
      <c r="N50" s="32"/>
    </row>
    <row r="51" spans="1:14" s="21" customFormat="1" ht="12.75">
      <c r="A51" s="17"/>
      <c r="B51" s="18" t="s">
        <v>54</v>
      </c>
      <c r="C51" s="18" t="str">
        <f>VLOOKUP($B51,'[1]synthèse figée 23-06'!$B$12:$R$280,3,FALSE)</f>
        <v>mat</v>
      </c>
      <c r="D51" s="19" t="str">
        <f>VLOOKUP($B51,'[1]synthèse figée 23-06'!$B$12:$R$280,4,FALSE)</f>
        <v>DELAUNAY-BELLEVILLE</v>
      </c>
      <c r="E51" s="18">
        <f>VLOOKUP($B51,'[1]synthèse figée 23-06'!$B$12:$R$280,5,FALSE)</f>
        <v>135</v>
      </c>
      <c r="F51" s="18">
        <f>VLOOKUP($B51,'[1]synthèse figée 23-06'!$B$12:$R$280,6,FALSE)</f>
        <v>5</v>
      </c>
      <c r="G51" s="18" t="str">
        <f>VLOOKUP($B51,'[1]synthèse figée 23-06'!$B$12:$R$280,7,FALSE)</f>
        <v>AS</v>
      </c>
      <c r="H51" s="18">
        <f>VLOOKUP($B51,'[1]synthèse figée 23-06'!$B$12:$R$280,8,FALSE)</f>
        <v>5</v>
      </c>
      <c r="I51" s="20">
        <f>E51/H51</f>
        <v>27</v>
      </c>
      <c r="J51" s="18">
        <f>VLOOKUP($B51,'[1]synthèse figée 23-06'!$B$12:$R$280,10,FALSE)</f>
        <v>149</v>
      </c>
      <c r="K51" s="20">
        <f>J51/H51</f>
        <v>29.8</v>
      </c>
      <c r="L51" s="18" t="str">
        <f>VLOOKUP($B51,'[1]synthèse figée 23-06'!$B$12:$R$280,12,FALSE)</f>
        <v>O</v>
      </c>
      <c r="M51" s="18">
        <f>VLOOKUP($B51,'[1]synthèse figée 23-06'!$B$12:$R$280,13,FALSE)</f>
        <v>6</v>
      </c>
      <c r="N51" s="20">
        <f>J51/M51</f>
        <v>24.833333333333332</v>
      </c>
    </row>
    <row r="52" spans="1:14" s="21" customFormat="1" ht="12.75">
      <c r="A52" s="17"/>
      <c r="B52" s="35" t="s">
        <v>55</v>
      </c>
      <c r="C52" s="35" t="s">
        <v>56</v>
      </c>
      <c r="D52" s="36" t="s">
        <v>57</v>
      </c>
      <c r="E52" s="35">
        <v>130</v>
      </c>
      <c r="F52" s="35">
        <v>0</v>
      </c>
      <c r="G52" s="35" t="s">
        <v>58</v>
      </c>
      <c r="H52" s="35">
        <v>4</v>
      </c>
      <c r="I52" s="37">
        <f>E52/H52</f>
        <v>32.5</v>
      </c>
      <c r="J52" s="35">
        <v>130</v>
      </c>
      <c r="K52" s="37">
        <f>J52/H52</f>
        <v>32.5</v>
      </c>
      <c r="L52" s="35" t="s">
        <v>59</v>
      </c>
      <c r="M52" s="35">
        <v>4</v>
      </c>
      <c r="N52" s="37">
        <f>J52/M52</f>
        <v>32.5</v>
      </c>
    </row>
    <row r="53" spans="1:14" s="21" customFormat="1" ht="12.75">
      <c r="A53" s="17"/>
      <c r="B53" s="18" t="s">
        <v>60</v>
      </c>
      <c r="C53" s="18" t="str">
        <f>VLOOKUP($B53,'[1]synthèse figée 23-06'!$B$12:$R$280,3,FALSE)</f>
        <v>mat</v>
      </c>
      <c r="D53" s="19" t="str">
        <f>VLOOKUP($B53,'[1]synthèse figée 23-06'!$B$12:$R$280,4,FALSE)</f>
        <v>LA LISON</v>
      </c>
      <c r="E53" s="18">
        <f>VLOOKUP($B53,'[1]synthèse figée 23-06'!$B$12:$R$280,5,FALSE)</f>
        <v>188</v>
      </c>
      <c r="F53" s="18">
        <f>VLOOKUP($B53,'[1]synthèse figée 23-06'!$B$12:$R$280,6,FALSE)</f>
        <v>9</v>
      </c>
      <c r="G53" s="18" t="str">
        <f>VLOOKUP($B53,'[1]synthèse figée 23-06'!$B$12:$R$280,7,FALSE)</f>
        <v>2 transferts</v>
      </c>
      <c r="H53" s="18">
        <f>VLOOKUP($B53,'[1]synthèse figée 23-06'!$B$12:$R$280,8,FALSE)</f>
        <v>7</v>
      </c>
      <c r="I53" s="20">
        <f>E53/H53</f>
        <v>26.857142857142858</v>
      </c>
      <c r="J53" s="18">
        <f>VLOOKUP($B53,'[1]synthèse figée 23-06'!$B$12:$R$280,10,FALSE)</f>
        <v>189</v>
      </c>
      <c r="K53" s="20">
        <f>J53/H53</f>
        <v>27</v>
      </c>
      <c r="L53" s="18" t="str">
        <f>VLOOKUP($B53,'[1]synthèse figée 23-06'!$B$12:$R$280,12,FALSE)</f>
        <v>AS</v>
      </c>
      <c r="M53" s="18">
        <f>VLOOKUP($B53,'[1]synthèse figée 23-06'!$B$12:$R$280,13,FALSE)</f>
        <v>7</v>
      </c>
      <c r="N53" s="20">
        <f>J53/M53</f>
        <v>27</v>
      </c>
    </row>
    <row r="54" spans="1:14" s="21" customFormat="1" ht="12.75">
      <c r="A54" s="17"/>
      <c r="B54" s="18" t="s">
        <v>61</v>
      </c>
      <c r="C54" s="18" t="str">
        <f>VLOOKUP($B54,'[1]synthèse figée 23-06'!$B$12:$R$280,3,FALSE)</f>
        <v>mat</v>
      </c>
      <c r="D54" s="19" t="str">
        <f>VLOOKUP($B54,'[1]synthèse figée 23-06'!$B$12:$R$280,4,FALSE)</f>
        <v>MONTJOIE (ZEP)</v>
      </c>
      <c r="E54" s="18">
        <f>VLOOKUP($B54,'[1]synthèse figée 23-06'!$B$12:$R$280,5,FALSE)</f>
        <v>213</v>
      </c>
      <c r="F54" s="18">
        <f>VLOOKUP($B54,'[1]synthèse figée 23-06'!$B$12:$R$280,6,FALSE)</f>
        <v>8</v>
      </c>
      <c r="G54" s="18" t="str">
        <f>VLOOKUP($B54,'[1]synthèse figée 23-06'!$B$12:$R$280,7,FALSE)</f>
        <v>AS</v>
      </c>
      <c r="H54" s="18">
        <f>VLOOKUP($B54,'[1]synthèse figée 23-06'!$B$12:$R$280,8,FALSE)</f>
        <v>8</v>
      </c>
      <c r="I54" s="20">
        <f>E54/H54</f>
        <v>26.625</v>
      </c>
      <c r="J54" s="18">
        <f>VLOOKUP($B54,'[1]synthèse figée 23-06'!$B$12:$R$280,10,FALSE)</f>
        <v>223</v>
      </c>
      <c r="K54" s="20">
        <f>J54/H54</f>
        <v>27.875</v>
      </c>
      <c r="L54" s="18" t="str">
        <f>VLOOKUP($B54,'[1]synthèse figée 23-06'!$B$12:$R$280,12,FALSE)</f>
        <v>O</v>
      </c>
      <c r="M54" s="18">
        <f>VLOOKUP($B54,'[1]synthèse figée 23-06'!$B$12:$R$280,13,FALSE)</f>
        <v>9</v>
      </c>
      <c r="N54" s="20">
        <f>J54/M54</f>
        <v>24.77777777777778</v>
      </c>
    </row>
    <row r="55" spans="1:14" s="21" customFormat="1" ht="12.75">
      <c r="A55" s="17"/>
      <c r="B55" s="18" t="s">
        <v>62</v>
      </c>
      <c r="C55" s="18" t="str">
        <f>VLOOKUP($B55,'[1]synthèse figée 23-06'!$B$12:$R$280,3,FALSE)</f>
        <v>mat</v>
      </c>
      <c r="D55" s="19" t="str">
        <f>VLOOKUP($B55,'[1]synthèse figée 23-06'!$B$12:$R$280,4,FALSE)</f>
        <v>STADE (ZEP)</v>
      </c>
      <c r="E55" s="18">
        <f>VLOOKUP($B55,'[1]synthèse figée 23-06'!$B$12:$R$280,5,FALSE)</f>
        <v>228</v>
      </c>
      <c r="F55" s="18">
        <f>VLOOKUP($B55,'[1]synthèse figée 23-06'!$B$12:$R$280,6,FALSE)</f>
        <v>10</v>
      </c>
      <c r="G55" s="18">
        <f>VLOOKUP($B55,'[1]synthèse figée 23-06'!$B$12:$R$280,7,FALSE)</f>
      </c>
      <c r="H55" s="18">
        <f>VLOOKUP($B55,'[1]synthèse figée 23-06'!$B$12:$R$280,8,FALSE)</f>
        <v>10</v>
      </c>
      <c r="I55" s="20">
        <f>E55/H55</f>
        <v>22.8</v>
      </c>
      <c r="J55" s="18">
        <f>VLOOKUP($B55,'[1]synthèse figée 23-06'!$B$12:$R$280,10,FALSE)</f>
        <v>232</v>
      </c>
      <c r="K55" s="20">
        <f>J55/H55</f>
        <v>23.2</v>
      </c>
      <c r="L55" s="18" t="str">
        <f>VLOOKUP($B55,'[1]synthèse figée 23-06'!$B$12:$R$280,12,FALSE)</f>
        <v>AS</v>
      </c>
      <c r="M55" s="18">
        <f>VLOOKUP($B55,'[1]synthèse figée 23-06'!$B$12:$R$280,13,FALSE)</f>
        <v>10</v>
      </c>
      <c r="N55" s="20">
        <f>J55/M55</f>
        <v>23.2</v>
      </c>
    </row>
    <row r="56" spans="1:14" s="21" customFormat="1" ht="12.75">
      <c r="A56" s="17"/>
      <c r="B56" s="18"/>
      <c r="C56" s="18"/>
      <c r="D56" s="19" t="s">
        <v>63</v>
      </c>
      <c r="E56" s="18"/>
      <c r="F56" s="18"/>
      <c r="G56" s="18" t="s">
        <v>64</v>
      </c>
      <c r="H56" s="18"/>
      <c r="I56" s="20"/>
      <c r="J56" s="18"/>
      <c r="K56" s="20"/>
      <c r="L56" s="18" t="s">
        <v>65</v>
      </c>
      <c r="M56" s="18"/>
      <c r="N56" s="20"/>
    </row>
    <row r="57" spans="1:14" s="21" customFormat="1" ht="12.75">
      <c r="A57" s="17"/>
      <c r="B57" s="35" t="s">
        <v>66</v>
      </c>
      <c r="C57" s="35" t="s">
        <v>21</v>
      </c>
      <c r="D57" s="36" t="s">
        <v>67</v>
      </c>
      <c r="E57" s="35">
        <v>134</v>
      </c>
      <c r="F57" s="35">
        <v>0</v>
      </c>
      <c r="G57" s="35" t="s">
        <v>68</v>
      </c>
      <c r="H57" s="35">
        <v>5</v>
      </c>
      <c r="I57" s="37">
        <v>26.8</v>
      </c>
      <c r="J57" s="35">
        <v>121</v>
      </c>
      <c r="K57" s="37">
        <v>24.2</v>
      </c>
      <c r="L57" s="35" t="s">
        <v>59</v>
      </c>
      <c r="M57" s="35">
        <v>5</v>
      </c>
      <c r="N57" s="37">
        <v>24.2</v>
      </c>
    </row>
    <row r="58" spans="1:14" s="21" customFormat="1" ht="12.75">
      <c r="A58" s="17"/>
      <c r="B58" s="18" t="s">
        <v>69</v>
      </c>
      <c r="C58" s="18" t="str">
        <f>VLOOKUP($B58,'[1]synthèse figée 23-06'!$B$12:$R$280,3,FALSE)</f>
        <v>elm</v>
      </c>
      <c r="D58" s="19" t="str">
        <f>VLOOKUP($B58,'[1]synthèse figée 23-06'!$B$12:$R$280,4,FALSE)</f>
        <v>CESAIRE AIME</v>
      </c>
      <c r="E58" s="18">
        <f>VLOOKUP($B58,'[1]synthèse figée 23-06'!$B$12:$R$280,5,FALSE)</f>
        <v>188</v>
      </c>
      <c r="F58" s="18">
        <f>VLOOKUP($B58,'[1]synthèse figée 23-06'!$B$12:$R$280,6,FALSE)</f>
        <v>10</v>
      </c>
      <c r="G58" s="18" t="str">
        <f>VLOOKUP($B58,'[1]synthèse figée 23-06'!$B$12:$R$280,7,FALSE)</f>
        <v>1 transfert</v>
      </c>
      <c r="H58" s="18">
        <f>VLOOKUP($B58,'[1]synthèse figée 23-06'!$B$12:$R$280,8,FALSE)</f>
        <v>9</v>
      </c>
      <c r="I58" s="20">
        <f aca="true" t="shared" si="6" ref="I58:I63">E58/H58</f>
        <v>20.88888888888889</v>
      </c>
      <c r="J58" s="18">
        <f>VLOOKUP($B58,'[1]synthèse figée 23-06'!$B$12:$R$280,10,FALSE)</f>
        <v>228</v>
      </c>
      <c r="K58" s="20">
        <f aca="true" t="shared" si="7" ref="K58:K63">J58/H58</f>
        <v>25.333333333333332</v>
      </c>
      <c r="L58" s="18" t="str">
        <f>VLOOKUP($B58,'[1]synthèse figée 23-06'!$B$12:$R$280,12,FALSE)</f>
        <v>AS</v>
      </c>
      <c r="M58" s="18">
        <f>VLOOKUP($B58,'[1]synthèse figée 23-06'!$B$12:$R$280,13,FALSE)</f>
        <v>9</v>
      </c>
      <c r="N58" s="20">
        <f aca="true" t="shared" si="8" ref="N58:N63">J58/M58</f>
        <v>25.333333333333332</v>
      </c>
    </row>
    <row r="59" spans="1:14" s="21" customFormat="1" ht="12.75">
      <c r="A59" s="17"/>
      <c r="B59" s="18" t="s">
        <v>70</v>
      </c>
      <c r="C59" s="18" t="str">
        <f>VLOOKUP($B59,'[1]synthèse figée 23-06'!$B$12:$R$280,3,FALSE)</f>
        <v>elm</v>
      </c>
      <c r="D59" s="19" t="str">
        <f>VLOOKUP($B59,'[1]synthèse figée 23-06'!$B$12:$R$280,4,FALSE)</f>
        <v>FRANCE ANATOLE (ZEP)</v>
      </c>
      <c r="E59" s="18">
        <f>VLOOKUP($B59,'[1]synthèse figée 23-06'!$B$12:$R$280,5,FALSE)</f>
        <v>337</v>
      </c>
      <c r="F59" s="18">
        <f>VLOOKUP($B59,'[1]synthèse figée 23-06'!$B$12:$R$280,6,FALSE)</f>
        <v>13</v>
      </c>
      <c r="G59" s="18" t="str">
        <f>VLOOKUP($B59,'[1]synthèse figée 23-06'!$B$12:$R$280,7,FALSE)</f>
        <v>1 O + 1 OR</v>
      </c>
      <c r="H59" s="18">
        <f>VLOOKUP($B59,'[1]synthèse figée 23-06'!$B$12:$R$280,8,FALSE)</f>
        <v>14</v>
      </c>
      <c r="I59" s="20">
        <f t="shared" si="6"/>
        <v>24.071428571428573</v>
      </c>
      <c r="J59" s="18">
        <f>VLOOKUP($B59,'[1]synthèse figée 23-06'!$B$12:$R$280,10,FALSE)</f>
        <v>341</v>
      </c>
      <c r="K59" s="20">
        <f t="shared" si="7"/>
        <v>24.357142857142858</v>
      </c>
      <c r="L59" s="18" t="str">
        <f>VLOOKUP($B59,'[1]synthèse figée 23-06'!$B$12:$R$280,12,FALSE)</f>
        <v>OR-&gt;O</v>
      </c>
      <c r="M59" s="18">
        <f>VLOOKUP($B59,'[1]synthèse figée 23-06'!$B$12:$R$280,13,FALSE)</f>
        <v>15</v>
      </c>
      <c r="N59" s="20">
        <f t="shared" si="8"/>
        <v>22.733333333333334</v>
      </c>
    </row>
    <row r="60" spans="1:14" s="21" customFormat="1" ht="12.75">
      <c r="A60" s="17"/>
      <c r="B60" s="18" t="s">
        <v>71</v>
      </c>
      <c r="C60" s="18" t="str">
        <f>VLOOKUP($B60,'[1]synthèse figée 23-06'!$B$12:$R$280,3,FALSE)</f>
        <v>elm</v>
      </c>
      <c r="D60" s="19" t="str">
        <f>VLOOKUP($B60,'[1]synthèse figée 23-06'!$B$12:$R$280,4,FALSE)</f>
        <v>ROBESPIERRE (ZEP)</v>
      </c>
      <c r="E60" s="18">
        <f>VLOOKUP($B60,'[1]synthèse figée 23-06'!$B$12:$R$280,5,FALSE)</f>
        <v>220</v>
      </c>
      <c r="F60" s="18">
        <f>VLOOKUP($B60,'[1]synthèse figée 23-06'!$B$12:$R$280,6,FALSE)</f>
        <v>12</v>
      </c>
      <c r="G60" s="18" t="str">
        <f>VLOOKUP($B60,'[1]synthèse figée 23-06'!$B$12:$R$280,7,FALSE)</f>
        <v>2 transferts</v>
      </c>
      <c r="H60" s="18">
        <f>VLOOKUP($B60,'[1]synthèse figée 23-06'!$B$12:$R$280,8,FALSE)</f>
        <v>10</v>
      </c>
      <c r="I60" s="20">
        <f t="shared" si="6"/>
        <v>22</v>
      </c>
      <c r="J60" s="18">
        <f>VLOOKUP($B60,'[1]synthèse figée 23-06'!$B$12:$R$280,10,FALSE)</f>
        <v>245</v>
      </c>
      <c r="K60" s="20">
        <f t="shared" si="7"/>
        <v>24.5</v>
      </c>
      <c r="L60" s="18" t="str">
        <f>VLOOKUP($B60,'[1]synthèse figée 23-06'!$B$12:$R$280,12,FALSE)</f>
        <v>Annul 1 F</v>
      </c>
      <c r="M60" s="18">
        <f>VLOOKUP($B60,'[1]synthèse figée 23-06'!$B$12:$R$280,13,FALSE)</f>
        <v>11</v>
      </c>
      <c r="N60" s="20">
        <f t="shared" si="8"/>
        <v>22.272727272727273</v>
      </c>
    </row>
    <row r="61" spans="1:14" s="21" customFormat="1" ht="12.75">
      <c r="A61" s="17"/>
      <c r="B61" s="18" t="s">
        <v>72</v>
      </c>
      <c r="C61" s="18" t="str">
        <f>VLOOKUP($B61,'[1]synthèse figée 23-06'!$B$12:$R$280,3,FALSE)</f>
        <v>elm</v>
      </c>
      <c r="D61" s="19" t="str">
        <f>VLOOKUP($B61,'[1]synthèse figée 23-06'!$B$12:$R$280,4,FALSE)</f>
        <v>SAINT-JUST (ZEP)</v>
      </c>
      <c r="E61" s="18">
        <f>VLOOKUP($B61,'[1]synthèse figée 23-06'!$B$12:$R$280,5,FALSE)</f>
        <v>311</v>
      </c>
      <c r="F61" s="18">
        <f>VLOOKUP($B61,'[1]synthèse figée 23-06'!$B$12:$R$280,6,FALSE)</f>
        <v>13</v>
      </c>
      <c r="G61" s="18" t="str">
        <f>VLOOKUP($B61,'[1]synthèse figée 23-06'!$B$12:$R$280,7,FALSE)</f>
        <v>1 O</v>
      </c>
      <c r="H61" s="18">
        <f>VLOOKUP($B61,'[1]synthèse figée 23-06'!$B$12:$R$280,8,FALSE)</f>
        <v>14</v>
      </c>
      <c r="I61" s="20">
        <f t="shared" si="6"/>
        <v>22.214285714285715</v>
      </c>
      <c r="J61" s="18">
        <f>VLOOKUP($B61,'[1]synthèse figée 23-06'!$B$12:$R$280,10,FALSE)</f>
        <v>335</v>
      </c>
      <c r="K61" s="20">
        <f t="shared" si="7"/>
        <v>23.928571428571427</v>
      </c>
      <c r="L61" s="18" t="str">
        <f>VLOOKUP($B61,'[1]synthèse figée 23-06'!$B$12:$R$280,12,FALSE)</f>
        <v>O</v>
      </c>
      <c r="M61" s="18">
        <f>VLOOKUP($B61,'[1]synthèse figée 23-06'!$B$12:$R$280,13,FALSE)</f>
        <v>15</v>
      </c>
      <c r="N61" s="20">
        <f t="shared" si="8"/>
        <v>22.333333333333332</v>
      </c>
    </row>
    <row r="62" spans="1:14" s="21" customFormat="1" ht="12.75">
      <c r="A62" s="17"/>
      <c r="B62" s="18" t="s">
        <v>73</v>
      </c>
      <c r="C62" s="18" t="str">
        <f>VLOOKUP($B62,'[1]synthèse figée 23-06'!$B$12:$R$280,3,FALSE)</f>
        <v>elm</v>
      </c>
      <c r="D62" s="19" t="str">
        <f>VLOOKUP($B62,'[1]synthèse figée 23-06'!$B$12:$R$280,4,FALSE)</f>
        <v>VILAR JEAN</v>
      </c>
      <c r="E62" s="18">
        <f>VLOOKUP($B62,'[1]synthèse figée 23-06'!$B$12:$R$280,5,FALSE)</f>
        <v>289</v>
      </c>
      <c r="F62" s="18">
        <f>VLOOKUP($B62,'[1]synthèse figée 23-06'!$B$12:$R$280,6,FALSE)</f>
        <v>12</v>
      </c>
      <c r="G62" s="18" t="str">
        <f>VLOOKUP($B62,'[1]synthèse figée 23-06'!$B$12:$R$280,7,FALSE)</f>
        <v>2 O</v>
      </c>
      <c r="H62" s="18">
        <f>VLOOKUP($B62,'[1]synthèse figée 23-06'!$B$12:$R$280,8,FALSE)</f>
        <v>14</v>
      </c>
      <c r="I62" s="20">
        <f t="shared" si="6"/>
        <v>20.642857142857142</v>
      </c>
      <c r="J62" s="18">
        <f>VLOOKUP($B62,'[1]synthèse figée 23-06'!$B$12:$R$280,10,FALSE)</f>
        <v>319</v>
      </c>
      <c r="K62" s="20">
        <f t="shared" si="7"/>
        <v>22.785714285714285</v>
      </c>
      <c r="L62" s="18" t="str">
        <f>VLOOKUP($B62,'[1]synthèse figée 23-06'!$B$12:$R$280,12,FALSE)</f>
        <v>1 Annul O</v>
      </c>
      <c r="M62" s="18">
        <f>VLOOKUP($B62,'[1]synthèse figée 23-06'!$B$12:$R$280,13,FALSE)</f>
        <v>14</v>
      </c>
      <c r="N62" s="20">
        <f t="shared" si="8"/>
        <v>22.785714285714285</v>
      </c>
    </row>
    <row r="63" spans="1:14" s="21" customFormat="1" ht="12.75">
      <c r="A63" s="17"/>
      <c r="B63" s="18" t="s">
        <v>74</v>
      </c>
      <c r="C63" s="18" t="str">
        <f>VLOOKUP($B63,'[1]synthèse figée 23-06'!$B$12:$R$280,3,FALSE)</f>
        <v>elm</v>
      </c>
      <c r="D63" s="19" t="str">
        <f>VLOOKUP($B63,'[1]synthèse figée 23-06'!$B$12:$R$280,4,FALSE)</f>
        <v>SORANO DANIEL</v>
      </c>
      <c r="E63" s="18">
        <f>VLOOKUP($B63,'[1]synthèse figée 23-06'!$B$12:$R$280,5,FALSE)</f>
        <v>330</v>
      </c>
      <c r="F63" s="18">
        <f>VLOOKUP($B63,'[1]synthèse figée 23-06'!$B$12:$R$280,6,FALSE)</f>
        <v>13</v>
      </c>
      <c r="G63" s="18">
        <f>VLOOKUP($B63,'[1]synthèse figée 23-06'!$B$12:$R$280,7,FALSE)</f>
      </c>
      <c r="H63" s="18">
        <f>VLOOKUP($B63,'[1]synthèse figée 23-06'!$B$12:$R$280,8,FALSE)</f>
        <v>13</v>
      </c>
      <c r="I63" s="20">
        <f t="shared" si="6"/>
        <v>25.384615384615383</v>
      </c>
      <c r="J63" s="18">
        <f>VLOOKUP($B63,'[1]synthèse figée 23-06'!$B$12:$R$280,10,FALSE)</f>
        <v>320</v>
      </c>
      <c r="K63" s="20">
        <f t="shared" si="7"/>
        <v>24.615384615384617</v>
      </c>
      <c r="L63" s="18" t="str">
        <f>VLOOKUP($B63,'[1]synthèse figée 23-06'!$B$12:$R$280,12,FALSE)</f>
        <v>AS</v>
      </c>
      <c r="M63" s="18">
        <f>VLOOKUP($B63,'[1]synthèse figée 23-06'!$B$12:$R$280,13,FALSE)</f>
        <v>13</v>
      </c>
      <c r="N63" s="20">
        <f t="shared" si="8"/>
        <v>24.615384615384617</v>
      </c>
    </row>
    <row r="64" spans="2:14" ht="12.75">
      <c r="B64" s="7"/>
      <c r="C64" s="7"/>
      <c r="D64" s="23"/>
      <c r="E64" s="24"/>
      <c r="F64" s="24"/>
      <c r="G64" s="7"/>
      <c r="H64" s="24"/>
      <c r="I64" s="25"/>
      <c r="J64" s="24"/>
      <c r="K64" s="25"/>
      <c r="L64" s="26"/>
      <c r="M64" s="27">
        <f>SUM(M51:M63)-SUM(H51:H63)</f>
        <v>5</v>
      </c>
      <c r="N64" s="28"/>
    </row>
    <row r="65" spans="2:14" s="1" customFormat="1" ht="4.5" customHeight="1">
      <c r="B65" s="4"/>
      <c r="C65" s="4"/>
      <c r="D65" s="39"/>
      <c r="G65" s="4"/>
      <c r="I65" s="40"/>
      <c r="K65" s="40"/>
      <c r="L65" s="41"/>
      <c r="M65" s="42"/>
      <c r="N65" s="40"/>
    </row>
    <row r="66" spans="2:14" ht="12.75">
      <c r="B66" s="4"/>
      <c r="C66" s="4"/>
      <c r="D66" s="39"/>
      <c r="E66" s="1"/>
      <c r="F66" s="1"/>
      <c r="G66" s="4"/>
      <c r="H66" s="1"/>
      <c r="I66" s="40"/>
      <c r="J66" s="1"/>
      <c r="K66" s="40"/>
      <c r="L66" s="41"/>
      <c r="M66" s="43"/>
      <c r="N66" s="32"/>
    </row>
    <row r="67" spans="1:14" s="6" customFormat="1" ht="15" customHeight="1">
      <c r="A67" s="4"/>
      <c r="B67" s="5"/>
      <c r="D67" s="2"/>
      <c r="E67" s="54" t="s">
        <v>1</v>
      </c>
      <c r="F67" s="55"/>
      <c r="G67" s="55"/>
      <c r="H67" s="55"/>
      <c r="I67" s="56"/>
      <c r="J67" s="54" t="s">
        <v>2</v>
      </c>
      <c r="K67" s="55"/>
      <c r="L67" s="55"/>
      <c r="M67" s="55"/>
      <c r="N67" s="56"/>
    </row>
    <row r="68" spans="1:14" s="10" customFormat="1" ht="52.5" customHeight="1">
      <c r="A68" s="8"/>
      <c r="B68" s="9" t="s">
        <v>3</v>
      </c>
      <c r="C68" s="9" t="s">
        <v>4</v>
      </c>
      <c r="D68" s="9" t="s">
        <v>5</v>
      </c>
      <c r="E68" s="9" t="s">
        <v>6</v>
      </c>
      <c r="F68" s="9" t="s">
        <v>7</v>
      </c>
      <c r="G68" s="9" t="s">
        <v>8</v>
      </c>
      <c r="H68" s="9" t="s">
        <v>9</v>
      </c>
      <c r="I68" s="9" t="s">
        <v>10</v>
      </c>
      <c r="J68" s="9" t="s">
        <v>11</v>
      </c>
      <c r="K68" s="9" t="s">
        <v>12</v>
      </c>
      <c r="L68" s="9" t="s">
        <v>8</v>
      </c>
      <c r="M68" s="9" t="s">
        <v>9</v>
      </c>
      <c r="N68" s="9" t="s">
        <v>13</v>
      </c>
    </row>
    <row r="69" spans="1:14" s="1" customFormat="1" ht="12.75">
      <c r="A69" s="11" t="s">
        <v>75</v>
      </c>
      <c r="B69" s="29"/>
      <c r="C69" s="29"/>
      <c r="D69" s="30"/>
      <c r="E69" s="31"/>
      <c r="F69" s="31"/>
      <c r="G69" s="29"/>
      <c r="H69" s="31"/>
      <c r="I69" s="32"/>
      <c r="J69" s="31"/>
      <c r="K69" s="32"/>
      <c r="L69" s="33"/>
      <c r="M69" s="31"/>
      <c r="N69" s="32"/>
    </row>
    <row r="70" spans="1:14" s="21" customFormat="1" ht="12.75">
      <c r="A70" s="17"/>
      <c r="B70" s="18" t="s">
        <v>76</v>
      </c>
      <c r="C70" s="18" t="str">
        <f>VLOOKUP($B70,'[1]synthèse figée 23-06'!$B$12:$R$280,3,FALSE)</f>
        <v>mat</v>
      </c>
      <c r="D70" s="19" t="str">
        <f>VLOOKUP($B70,'[1]synthèse figée 23-06'!$B$12:$R$280,4,FALSE)</f>
        <v>BESSON COLETTE (ZEP)</v>
      </c>
      <c r="E70" s="18">
        <f>VLOOKUP($B70,'[1]synthèse figée 23-06'!$B$12:$R$280,5,FALSE)</f>
        <v>176</v>
      </c>
      <c r="F70" s="18">
        <f>VLOOKUP($B70,'[1]synthèse figée 23-06'!$B$12:$R$280,6,FALSE)</f>
        <v>8</v>
      </c>
      <c r="G70" s="18" t="str">
        <f>VLOOKUP($B70,'[1]synthèse figée 23-06'!$B$12:$R$280,7,FALSE)</f>
        <v>1 Fbl</v>
      </c>
      <c r="H70" s="18">
        <f>VLOOKUP($B70,'[1]synthèse figée 23-06'!$B$12:$R$280,8,FALSE)</f>
        <v>8</v>
      </c>
      <c r="I70" s="20">
        <f>E70/H70</f>
        <v>22</v>
      </c>
      <c r="J70" s="18">
        <f>VLOOKUP($B70,'[1]synthèse figée 23-06'!$B$12:$R$280,10,FALSE)</f>
        <v>157</v>
      </c>
      <c r="K70" s="20">
        <f>J70/H70</f>
        <v>19.625</v>
      </c>
      <c r="L70" s="18" t="str">
        <f>VLOOKUP($B70,'[1]synthèse figée 23-06'!$B$12:$R$280,12,FALSE)</f>
        <v>Fbl-&gt;F</v>
      </c>
      <c r="M70" s="18">
        <f>VLOOKUP($B70,'[1]synthèse figée 23-06'!$B$12:$R$280,13,FALSE)</f>
        <v>7</v>
      </c>
      <c r="N70" s="20">
        <f>J70/M70</f>
        <v>22.428571428571427</v>
      </c>
    </row>
    <row r="71" spans="1:14" s="21" customFormat="1" ht="12.75">
      <c r="A71" s="17"/>
      <c r="B71" s="18" t="s">
        <v>77</v>
      </c>
      <c r="C71" s="18" t="str">
        <f>VLOOKUP($B71,'[1]synthèse figée 23-06'!$B$12:$R$280,3,FALSE)</f>
        <v>mat</v>
      </c>
      <c r="D71" s="19" t="str">
        <f>VLOOKUP($B71,'[1]synthèse figée 23-06'!$B$12:$R$280,4,FALSE)</f>
        <v>HAUTES-NOELLES (ZEP)</v>
      </c>
      <c r="E71" s="18">
        <f>VLOOKUP($B71,'[1]synthèse figée 23-06'!$B$12:$R$280,5,FALSE)</f>
        <v>74</v>
      </c>
      <c r="F71" s="18">
        <f>VLOOKUP($B71,'[1]synthèse figée 23-06'!$B$12:$R$280,6,FALSE)</f>
        <v>4</v>
      </c>
      <c r="G71" s="18" t="str">
        <f>VLOOKUP($B71,'[1]synthèse figée 23-06'!$B$12:$R$280,7,FALSE)</f>
        <v>1 F</v>
      </c>
      <c r="H71" s="18">
        <f>VLOOKUP($B71,'[1]synthèse figée 23-06'!$B$12:$R$280,8,FALSE)</f>
        <v>3</v>
      </c>
      <c r="I71" s="20">
        <f>E71/H71</f>
        <v>24.666666666666668</v>
      </c>
      <c r="J71" s="18">
        <f>VLOOKUP($B71,'[1]synthèse figée 23-06'!$B$12:$R$280,10,FALSE)</f>
        <v>77</v>
      </c>
      <c r="K71" s="20">
        <f>J71/H71</f>
        <v>25.666666666666668</v>
      </c>
      <c r="L71" s="18" t="str">
        <f>VLOOKUP($B71,'[1]synthèse figée 23-06'!$B$12:$R$280,12,FALSE)</f>
        <v>AS</v>
      </c>
      <c r="M71" s="18">
        <f>VLOOKUP($B71,'[1]synthèse figée 23-06'!$B$12:$R$280,13,FALSE)</f>
        <v>3</v>
      </c>
      <c r="N71" s="20">
        <f>J71/M71</f>
        <v>25.666666666666668</v>
      </c>
    </row>
    <row r="72" spans="1:14" s="21" customFormat="1" ht="12.75">
      <c r="A72" s="17"/>
      <c r="B72" s="18" t="s">
        <v>78</v>
      </c>
      <c r="C72" s="18" t="str">
        <f>VLOOKUP($B72,'[1]synthèse figée 23-06'!$B$12:$R$280,3,FALSE)</f>
        <v>mat</v>
      </c>
      <c r="D72" s="19" t="str">
        <f>VLOOKUP($B72,'[1]synthèse figée 23-06'!$B$12:$R$280,4,FALSE)</f>
        <v>RU DE MONTFORT (ZEP)</v>
      </c>
      <c r="E72" s="18">
        <f>VLOOKUP($B72,'[1]synthèse figée 23-06'!$B$12:$R$280,5,FALSE)</f>
        <v>162</v>
      </c>
      <c r="F72" s="18">
        <f>VLOOKUP($B72,'[1]synthèse figée 23-06'!$B$12:$R$280,6,FALSE)</f>
        <v>7</v>
      </c>
      <c r="G72" s="18">
        <f>VLOOKUP($B72,'[1]synthèse figée 23-06'!$B$12:$R$280,7,FALSE)</f>
      </c>
      <c r="H72" s="18">
        <f>VLOOKUP($B72,'[1]synthèse figée 23-06'!$B$12:$R$280,8,FALSE)</f>
        <v>7</v>
      </c>
      <c r="I72" s="20">
        <f>E72/H72</f>
        <v>23.142857142857142</v>
      </c>
      <c r="J72" s="18">
        <f>VLOOKUP($B72,'[1]synthèse figée 23-06'!$B$12:$R$280,10,FALSE)</f>
        <v>145</v>
      </c>
      <c r="K72" s="20">
        <f>J72/H72</f>
        <v>20.714285714285715</v>
      </c>
      <c r="L72" s="18" t="str">
        <f>VLOOKUP($B72,'[1]synthèse figée 23-06'!$B$12:$R$280,12,FALSE)</f>
        <v>F</v>
      </c>
      <c r="M72" s="18">
        <f>VLOOKUP($B72,'[1]synthèse figée 23-06'!$B$12:$R$280,13,FALSE)</f>
        <v>6</v>
      </c>
      <c r="N72" s="20">
        <f>J72/M72</f>
        <v>24.166666666666668</v>
      </c>
    </row>
    <row r="73" spans="1:14" s="21" customFormat="1" ht="12.75">
      <c r="A73" s="17"/>
      <c r="B73" s="18" t="s">
        <v>79</v>
      </c>
      <c r="C73" s="18" t="str">
        <f>VLOOKUP($B73,'[1]synthèse figée 23-06'!$B$12:$R$280,3,FALSE)</f>
        <v>mat</v>
      </c>
      <c r="D73" s="19" t="str">
        <f>VLOOKUP($B73,'[1]synthèse figée 23-06'!$B$12:$R$280,4,FALSE)</f>
        <v>SAUSSAIE (ZEP)</v>
      </c>
      <c r="E73" s="18">
        <f>VLOOKUP($B73,'[1]synthèse figée 23-06'!$B$12:$R$280,5,FALSE)</f>
        <v>142</v>
      </c>
      <c r="F73" s="18">
        <f>VLOOKUP($B73,'[1]synthèse figée 23-06'!$B$12:$R$280,6,FALSE)</f>
        <v>5</v>
      </c>
      <c r="G73" s="18" t="str">
        <f>VLOOKUP($B73,'[1]synthèse figée 23-06'!$B$12:$R$280,7,FALSE)</f>
        <v>1 O</v>
      </c>
      <c r="H73" s="18">
        <f>VLOOKUP($B73,'[1]synthèse figée 23-06'!$B$12:$R$280,8,FALSE)</f>
        <v>6</v>
      </c>
      <c r="I73" s="20">
        <f>E73/H73</f>
        <v>23.666666666666668</v>
      </c>
      <c r="J73" s="18">
        <f>VLOOKUP($B73,'[1]synthèse figée 23-06'!$B$12:$R$280,10,FALSE)</f>
        <v>124</v>
      </c>
      <c r="K73" s="20">
        <f>J73/H73</f>
        <v>20.666666666666668</v>
      </c>
      <c r="L73" s="18" t="str">
        <f>VLOOKUP($B73,'[1]synthèse figée 23-06'!$B$12:$R$280,12,FALSE)</f>
        <v>Annul O</v>
      </c>
      <c r="M73" s="18">
        <f>VLOOKUP($B73,'[1]synthèse figée 23-06'!$B$12:$R$280,13,FALSE)</f>
        <v>5</v>
      </c>
      <c r="N73" s="20">
        <f>J73/M73</f>
        <v>24.8</v>
      </c>
    </row>
    <row r="74" spans="1:14" s="21" customFormat="1" ht="12.75">
      <c r="A74" s="17"/>
      <c r="B74" s="18" t="s">
        <v>80</v>
      </c>
      <c r="C74" s="18" t="str">
        <f>VLOOKUP($B74,'[1]synthèse figée 23-06'!$B$12:$R$280,3,FALSE)</f>
        <v>mat</v>
      </c>
      <c r="D74" s="19" t="str">
        <f>VLOOKUP($B74,'[1]synthèse figée 23-06'!$B$12:$R$280,4,FALSE)</f>
        <v>WALLON HENRI</v>
      </c>
      <c r="E74" s="18">
        <f>VLOOKUP($B74,'[1]synthèse figée 23-06'!$B$12:$R$280,5,FALSE)</f>
        <v>168</v>
      </c>
      <c r="F74" s="18">
        <f>VLOOKUP($B74,'[1]synthèse figée 23-06'!$B$12:$R$280,6,FALSE)</f>
        <v>7</v>
      </c>
      <c r="G74" s="18" t="str">
        <f>VLOOKUP($B74,'[1]synthèse figée 23-06'!$B$12:$R$280,7,FALSE)</f>
        <v>1 OR</v>
      </c>
      <c r="H74" s="18">
        <f>VLOOKUP($B74,'[1]synthèse figée 23-06'!$B$12:$R$280,8,FALSE)</f>
        <v>7</v>
      </c>
      <c r="I74" s="20">
        <f>E74/H74</f>
        <v>24</v>
      </c>
      <c r="J74" s="18">
        <f>VLOOKUP($B74,'[1]synthèse figée 23-06'!$B$12:$R$280,10,FALSE)</f>
        <v>177</v>
      </c>
      <c r="K74" s="20">
        <f>J74/H74</f>
        <v>25.285714285714285</v>
      </c>
      <c r="L74" s="18" t="str">
        <f>VLOOKUP($B74,'[1]synthèse figée 23-06'!$B$12:$R$280,12,FALSE)</f>
        <v>AS</v>
      </c>
      <c r="M74" s="18">
        <f>VLOOKUP($B74,'[1]synthèse figée 23-06'!$B$12:$R$280,13,FALSE)</f>
        <v>7</v>
      </c>
      <c r="N74" s="20">
        <f>J74/M74</f>
        <v>25.285714285714285</v>
      </c>
    </row>
    <row r="75" spans="1:14" s="21" customFormat="1" ht="12.75">
      <c r="A75" s="17"/>
      <c r="B75" s="18" t="s">
        <v>81</v>
      </c>
      <c r="C75" s="18" t="str">
        <f>VLOOKUP($B75,'[1]synthèse figée 23-06'!$B$12:$R$280,3,FALSE)</f>
        <v>elm</v>
      </c>
      <c r="D75" s="19" t="str">
        <f>VLOOKUP($B75,'[1]synthèse figée 23-06'!$B$12:$R$280,4,FALSE)</f>
        <v>SAINT-EXUPERY (ZEP)</v>
      </c>
      <c r="E75" s="18">
        <f>VLOOKUP($B75,'[1]synthèse figée 23-06'!$B$12:$R$280,5,FALSE)</f>
        <v>0</v>
      </c>
      <c r="F75" s="18">
        <f>VLOOKUP($B75,'[1]synthèse figée 23-06'!$B$12:$R$280,6,FALSE)</f>
        <v>0</v>
      </c>
      <c r="G75" s="18">
        <f>VLOOKUP($B75,'[1]synthèse figée 23-06'!$B$12:$R$280,7,FALSE)</f>
        <v>0</v>
      </c>
      <c r="H75" s="18">
        <f>VLOOKUP($B75,'[1]synthèse figée 23-06'!$B$12:$R$280,8,FALSE)</f>
        <v>0</v>
      </c>
      <c r="I75" s="20"/>
      <c r="J75" s="18">
        <f>VLOOKUP($B75,'[1]synthèse figée 23-06'!$B$12:$R$280,10,FALSE)</f>
        <v>0</v>
      </c>
      <c r="K75" s="20"/>
      <c r="L75" s="18" t="str">
        <f>VLOOKUP($B75,'[1]synthèse figée 23-06'!$B$12:$R$280,12,FALSE)</f>
        <v>F CLIN</v>
      </c>
      <c r="M75" s="18">
        <f>VLOOKUP($B75,'[1]synthèse figée 23-06'!$B$12:$R$280,13,FALSE)</f>
        <v>0</v>
      </c>
      <c r="N75" s="20"/>
    </row>
    <row r="76" spans="1:14" s="21" customFormat="1" ht="12.75">
      <c r="A76" s="17"/>
      <c r="B76" s="18" t="s">
        <v>82</v>
      </c>
      <c r="C76" s="18" t="str">
        <f>VLOOKUP($B76,'[1]synthèse figée 23-06'!$B$12:$R$280,3,FALSE)</f>
        <v>elm</v>
      </c>
      <c r="D76" s="19" t="str">
        <f>VLOOKUP($B76,'[1]synthèse figée 23-06'!$B$12:$R$280,4,FALSE)</f>
        <v>BLERIOT LOUIS (ZEP)</v>
      </c>
      <c r="E76" s="18">
        <f>VLOOKUP($B76,'[1]synthèse figée 23-06'!$B$12:$R$280,5,FALSE)</f>
        <v>0</v>
      </c>
      <c r="F76" s="18">
        <f>VLOOKUP($B76,'[1]synthèse figée 23-06'!$B$12:$R$280,6,FALSE)</f>
        <v>0</v>
      </c>
      <c r="G76" s="18">
        <f>VLOOKUP($B76,'[1]synthèse figée 23-06'!$B$12:$R$280,7,FALSE)</f>
        <v>0</v>
      </c>
      <c r="H76" s="18">
        <f>VLOOKUP($B76,'[1]synthèse figée 23-06'!$B$12:$R$280,8,FALSE)</f>
        <v>0</v>
      </c>
      <c r="I76" s="20"/>
      <c r="J76" s="18">
        <f>VLOOKUP($B76,'[1]synthèse figée 23-06'!$B$12:$R$280,10,FALSE)</f>
        <v>0</v>
      </c>
      <c r="K76" s="20"/>
      <c r="L76" s="18" t="str">
        <f>VLOOKUP($B76,'[1]synthèse figée 23-06'!$B$12:$R$280,12,FALSE)</f>
        <v>O CLIN </v>
      </c>
      <c r="M76" s="18">
        <f>VLOOKUP($B76,'[1]synthèse figée 23-06'!$B$12:$R$280,13,FALSE)</f>
        <v>0</v>
      </c>
      <c r="N76" s="20"/>
    </row>
    <row r="77" spans="1:14" s="21" customFormat="1" ht="12.75">
      <c r="A77" s="17"/>
      <c r="B77" s="18" t="s">
        <v>83</v>
      </c>
      <c r="C77" s="18" t="str">
        <f>VLOOKUP($B77,'[1]synthèse figée 23-06'!$B$12:$R$280,3,FALSE)</f>
        <v>elm</v>
      </c>
      <c r="D77" s="19" t="str">
        <f>VLOOKUP($B77,'[1]synthèse figée 23-06'!$B$12:$R$280,4,FALSE)</f>
        <v>DESCARTES RENE (ZEP)</v>
      </c>
      <c r="E77" s="18">
        <f>VLOOKUP($B77,'[1]synthèse figée 23-06'!$B$12:$R$280,5,FALSE)</f>
        <v>0</v>
      </c>
      <c r="F77" s="18">
        <f>VLOOKUP($B77,'[1]synthèse figée 23-06'!$B$12:$R$280,6,FALSE)</f>
        <v>0</v>
      </c>
      <c r="G77" s="18">
        <f>VLOOKUP($B77,'[1]synthèse figée 23-06'!$B$12:$R$280,7,FALSE)</f>
        <v>0</v>
      </c>
      <c r="H77" s="18">
        <f>VLOOKUP($B77,'[1]synthèse figée 23-06'!$B$12:$R$280,8,FALSE)</f>
        <v>0</v>
      </c>
      <c r="I77" s="20"/>
      <c r="J77" s="18">
        <f>VLOOKUP($B77,'[1]synthèse figée 23-06'!$B$12:$R$280,10,FALSE)</f>
        <v>0</v>
      </c>
      <c r="K77" s="20"/>
      <c r="L77" s="18" t="str">
        <f>VLOOKUP($B77,'[1]synthèse figée 23-06'!$B$12:$R$280,12,FALSE)</f>
        <v>F CLIN</v>
      </c>
      <c r="M77" s="18">
        <f>VLOOKUP($B77,'[1]synthèse figée 23-06'!$B$12:$R$280,13,FALSE)</f>
        <v>0</v>
      </c>
      <c r="N77" s="20"/>
    </row>
    <row r="78" spans="1:14" s="21" customFormat="1" ht="12.75">
      <c r="A78" s="17"/>
      <c r="B78" s="18" t="s">
        <v>84</v>
      </c>
      <c r="C78" s="18" t="str">
        <f>VLOOKUP($B78,'[1]synthèse figée 23-06'!$B$12:$R$280,3,FALSE)</f>
        <v>elm</v>
      </c>
      <c r="D78" s="19" t="str">
        <f>VLOOKUP($B78,'[1]synthèse figée 23-06'!$B$12:$R$280,4,FALSE)</f>
        <v>CARSON RACHEL</v>
      </c>
      <c r="E78" s="18">
        <f>VLOOKUP($B78,'[1]synthèse figée 23-06'!$B$12:$R$280,5,FALSE)</f>
        <v>0</v>
      </c>
      <c r="F78" s="18">
        <f>VLOOKUP($B78,'[1]synthèse figée 23-06'!$B$12:$R$280,6,FALSE)</f>
        <v>0</v>
      </c>
      <c r="G78" s="18">
        <f>VLOOKUP($B78,'[1]synthèse figée 23-06'!$B$12:$R$280,7,FALSE)</f>
        <v>0</v>
      </c>
      <c r="H78" s="18">
        <f>VLOOKUP($B78,'[1]synthèse figée 23-06'!$B$12:$R$280,8,FALSE)</f>
        <v>0</v>
      </c>
      <c r="I78" s="20"/>
      <c r="J78" s="18">
        <f>VLOOKUP($B78,'[1]synthèse figée 23-06'!$B$12:$R$280,10,FALSE)</f>
        <v>0</v>
      </c>
      <c r="K78" s="20"/>
      <c r="L78" s="18" t="str">
        <f>VLOOKUP($B78,'[1]synthèse figée 23-06'!$B$12:$R$280,12,FALSE)</f>
        <v>O CLIN </v>
      </c>
      <c r="M78" s="18">
        <f>VLOOKUP($B78,'[1]synthèse figée 23-06'!$B$12:$R$280,13,FALSE)</f>
        <v>0</v>
      </c>
      <c r="N78" s="20"/>
    </row>
    <row r="79" spans="2:14" ht="12.75">
      <c r="B79" s="7"/>
      <c r="C79" s="7"/>
      <c r="D79" s="23"/>
      <c r="E79" s="24"/>
      <c r="F79" s="24"/>
      <c r="G79" s="7"/>
      <c r="H79" s="24"/>
      <c r="I79" s="25"/>
      <c r="J79" s="24"/>
      <c r="K79" s="25"/>
      <c r="L79" s="26"/>
      <c r="M79" s="27">
        <f>SUM(M70:M78)-SUM(H70:H78)</f>
        <v>-3</v>
      </c>
      <c r="N79" s="28"/>
    </row>
    <row r="80" spans="1:14" s="1" customFormat="1" ht="12.75">
      <c r="A80" s="11" t="s">
        <v>85</v>
      </c>
      <c r="B80" s="29"/>
      <c r="C80" s="29"/>
      <c r="D80" s="30"/>
      <c r="E80" s="31"/>
      <c r="F80" s="31"/>
      <c r="G80" s="29"/>
      <c r="H80" s="31"/>
      <c r="I80" s="32"/>
      <c r="J80" s="31"/>
      <c r="K80" s="32"/>
      <c r="L80" s="33"/>
      <c r="M80" s="31"/>
      <c r="N80" s="32"/>
    </row>
    <row r="81" spans="1:14" s="21" customFormat="1" ht="12.75">
      <c r="A81" s="17"/>
      <c r="B81" s="18" t="s">
        <v>86</v>
      </c>
      <c r="C81" s="18" t="str">
        <f>VLOOKUP($B81,'[1]synthèse figée 23-06'!$B$12:$R$280,3,FALSE)</f>
        <v>mat</v>
      </c>
      <c r="D81" s="19" t="str">
        <f>VLOOKUP($B81,'[1]synthèse figée 23-06'!$B$12:$R$280,4,FALSE)</f>
        <v>ZOLA EMILE (ZEP)</v>
      </c>
      <c r="E81" s="18">
        <f>VLOOKUP($B81,'[1]synthèse figée 23-06'!$B$12:$R$280,5,FALSE)</f>
        <v>205</v>
      </c>
      <c r="F81" s="18">
        <f>VLOOKUP($B81,'[1]synthèse figée 23-06'!$B$12:$R$280,6,FALSE)</f>
        <v>9</v>
      </c>
      <c r="G81" s="18" t="str">
        <f>VLOOKUP($B81,'[1]synthèse figée 23-06'!$B$12:$R$280,7,FALSE)</f>
        <v>AS</v>
      </c>
      <c r="H81" s="18">
        <f>VLOOKUP($B81,'[1]synthèse figée 23-06'!$B$12:$R$280,8,FALSE)</f>
        <v>9</v>
      </c>
      <c r="I81" s="20">
        <f>E81/H81</f>
        <v>22.77777777777778</v>
      </c>
      <c r="J81" s="18">
        <f>VLOOKUP($B81,'[1]synthèse figée 23-06'!$B$12:$R$280,10,FALSE)</f>
        <v>209</v>
      </c>
      <c r="K81" s="20">
        <f>J81/H81</f>
        <v>23.22222222222222</v>
      </c>
      <c r="L81" s="18" t="str">
        <f>VLOOKUP($B81,'[1]synthèse figée 23-06'!$B$12:$R$280,12,FALSE)</f>
        <v>AS</v>
      </c>
      <c r="M81" s="18">
        <f>VLOOKUP($B81,'[1]synthèse figée 23-06'!$B$12:$R$280,13,FALSE)</f>
        <v>9</v>
      </c>
      <c r="N81" s="20">
        <f>J81/M81</f>
        <v>23.22222222222222</v>
      </c>
    </row>
    <row r="82" spans="1:14" s="21" customFormat="1" ht="12.75">
      <c r="A82" s="17"/>
      <c r="B82" s="18" t="s">
        <v>87</v>
      </c>
      <c r="C82" s="18" t="str">
        <f>VLOOKUP($B82,'[1]synthèse figée 23-06'!$B$12:$R$280,3,FALSE)</f>
        <v>elm</v>
      </c>
      <c r="D82" s="19" t="str">
        <f>VLOOKUP($B82,'[1]synthèse figée 23-06'!$B$12:$R$280,4,FALSE)</f>
        <v>BACHELET</v>
      </c>
      <c r="E82" s="18">
        <f>VLOOKUP($B82,'[1]synthèse figée 23-06'!$B$12:$R$280,5,FALSE)</f>
        <v>383</v>
      </c>
      <c r="F82" s="18">
        <f>VLOOKUP($B82,'[1]synthèse figée 23-06'!$B$12:$R$280,6,FALSE)</f>
        <v>16</v>
      </c>
      <c r="G82" s="18" t="str">
        <f>VLOOKUP($B82,'[1]synthèse figée 23-06'!$B$12:$R$280,7,FALSE)</f>
        <v>AS</v>
      </c>
      <c r="H82" s="18">
        <f>VLOOKUP($B82,'[1]synthèse figée 23-06'!$B$12:$R$280,8,FALSE)</f>
        <v>16</v>
      </c>
      <c r="I82" s="20">
        <f>E82/H82</f>
        <v>23.9375</v>
      </c>
      <c r="J82" s="18">
        <f>VLOOKUP($B82,'[1]synthèse figée 23-06'!$B$12:$R$280,10,FALSE)</f>
        <v>384</v>
      </c>
      <c r="K82" s="20">
        <f>J82/H82</f>
        <v>24</v>
      </c>
      <c r="L82" s="18" t="str">
        <f>VLOOKUP($B82,'[1]synthèse figée 23-06'!$B$12:$R$280,12,FALSE)</f>
        <v>AS</v>
      </c>
      <c r="M82" s="18">
        <f>VLOOKUP($B82,'[1]synthèse figée 23-06'!$B$12:$R$280,13,FALSE)</f>
        <v>16</v>
      </c>
      <c r="N82" s="20">
        <f>J82/M82</f>
        <v>24</v>
      </c>
    </row>
    <row r="83" spans="1:14" s="21" customFormat="1" ht="12.75">
      <c r="A83" s="17"/>
      <c r="B83" s="18" t="s">
        <v>88</v>
      </c>
      <c r="C83" s="18" t="str">
        <f>VLOOKUP($B83,'[1]synthèse figée 23-06'!$B$12:$R$280,3,FALSE)</f>
        <v>elm</v>
      </c>
      <c r="D83" s="19" t="str">
        <f>VLOOKUP($B83,'[1]synthèse figée 23-06'!$B$12:$R$280,4,FALSE)</f>
        <v>HUGO VICTOR (ZEP)</v>
      </c>
      <c r="E83" s="18">
        <f>VLOOKUP($B83,'[1]synthèse figée 23-06'!$B$12:$R$280,5,FALSE)</f>
        <v>336</v>
      </c>
      <c r="F83" s="18">
        <f>VLOOKUP($B83,'[1]synthèse figée 23-06'!$B$12:$R$280,6,FALSE)</f>
        <v>14</v>
      </c>
      <c r="G83" s="18" t="str">
        <f>VLOOKUP($B83,'[1]synthèse figée 23-06'!$B$12:$R$280,7,FALSE)</f>
        <v>AS</v>
      </c>
      <c r="H83" s="18">
        <f>VLOOKUP($B83,'[1]synthèse figée 23-06'!$B$12:$R$280,8,FALSE)</f>
        <v>14</v>
      </c>
      <c r="I83" s="20">
        <f>E83/H83</f>
        <v>24</v>
      </c>
      <c r="J83" s="18">
        <f>VLOOKUP($B83,'[1]synthèse figée 23-06'!$B$12:$R$280,10,FALSE)</f>
        <v>333</v>
      </c>
      <c r="K83" s="20">
        <f>J83/H83</f>
        <v>23.785714285714285</v>
      </c>
      <c r="L83" s="18" t="str">
        <f>VLOOKUP($B83,'[1]synthèse figée 23-06'!$B$12:$R$280,12,FALSE)</f>
        <v>AS</v>
      </c>
      <c r="M83" s="18">
        <f>VLOOKUP($B83,'[1]synthèse figée 23-06'!$B$12:$R$280,13,FALSE)</f>
        <v>14</v>
      </c>
      <c r="N83" s="20">
        <f>J83/M83</f>
        <v>23.785714285714285</v>
      </c>
    </row>
    <row r="84" spans="1:14" s="21" customFormat="1" ht="12.75">
      <c r="A84" s="17"/>
      <c r="B84" s="18" t="s">
        <v>89</v>
      </c>
      <c r="C84" s="18" t="str">
        <f>VLOOKUP($B84,'[1]synthèse figée 23-06'!$B$12:$R$280,3,FALSE)</f>
        <v>elm</v>
      </c>
      <c r="D84" s="19" t="str">
        <f>VLOOKUP($B84,'[1]synthèse figée 23-06'!$B$12:$R$280,4,FALSE)</f>
        <v>JOLIOT-CURIE F. 1 (ZEP)</v>
      </c>
      <c r="E84" s="18">
        <f>VLOOKUP($B84,'[1]synthèse figée 23-06'!$B$12:$R$280,5,FALSE)</f>
        <v>213</v>
      </c>
      <c r="F84" s="18">
        <f>VLOOKUP($B84,'[1]synthèse figée 23-06'!$B$12:$R$280,6,FALSE)</f>
        <v>10</v>
      </c>
      <c r="G84" s="18">
        <f>VLOOKUP($B84,'[1]synthèse figée 23-06'!$B$12:$R$280,7,FALSE)</f>
      </c>
      <c r="H84" s="18">
        <f>VLOOKUP($B84,'[1]synthèse figée 23-06'!$B$12:$R$280,8,FALSE)</f>
        <v>10</v>
      </c>
      <c r="I84" s="20">
        <f>E84/H84</f>
        <v>21.3</v>
      </c>
      <c r="J84" s="18">
        <f>VLOOKUP($B84,'[1]synthèse figée 23-06'!$B$12:$R$280,10,FALSE)</f>
        <v>199</v>
      </c>
      <c r="K84" s="20">
        <f>J84/H84</f>
        <v>19.9</v>
      </c>
      <c r="L84" s="18" t="str">
        <f>VLOOKUP($B84,'[1]synthèse figée 23-06'!$B$12:$R$280,12,FALSE)</f>
        <v>F</v>
      </c>
      <c r="M84" s="18">
        <f>VLOOKUP($B84,'[1]synthèse figée 23-06'!$B$12:$R$280,13,FALSE)</f>
        <v>9</v>
      </c>
      <c r="N84" s="20">
        <f>J84/M84</f>
        <v>22.11111111111111</v>
      </c>
    </row>
    <row r="85" spans="1:14" s="21" customFormat="1" ht="12.75">
      <c r="A85" s="17"/>
      <c r="B85" s="18" t="s">
        <v>90</v>
      </c>
      <c r="C85" s="18" t="str">
        <f>VLOOKUP($B85,'[1]synthèse figée 23-06'!$B$12:$R$280,3,FALSE)</f>
        <v>elm</v>
      </c>
      <c r="D85" s="19" t="str">
        <f>VLOOKUP($B85,'[1]synthèse figée 23-06'!$B$12:$R$280,4,FALSE)</f>
        <v>JOLIOT-CURIE I. 2 (ZEP)</v>
      </c>
      <c r="E85" s="18">
        <f>VLOOKUP($B85,'[1]synthèse figée 23-06'!$B$12:$R$280,5,FALSE)</f>
        <v>221</v>
      </c>
      <c r="F85" s="18">
        <f>VLOOKUP($B85,'[1]synthèse figée 23-06'!$B$12:$R$280,6,FALSE)</f>
        <v>9</v>
      </c>
      <c r="G85" s="18">
        <f>VLOOKUP($B85,'[1]synthèse figée 23-06'!$B$12:$R$280,7,FALSE)</f>
      </c>
      <c r="H85" s="18">
        <f>VLOOKUP($B85,'[1]synthèse figée 23-06'!$B$12:$R$280,8,FALSE)</f>
        <v>9</v>
      </c>
      <c r="I85" s="20">
        <f>E85/H85</f>
        <v>24.555555555555557</v>
      </c>
      <c r="J85" s="18">
        <f>VLOOKUP($B85,'[1]synthèse figée 23-06'!$B$12:$R$280,10,FALSE)</f>
        <v>222</v>
      </c>
      <c r="K85" s="20">
        <f>J85/H85</f>
        <v>24.666666666666668</v>
      </c>
      <c r="L85" s="18" t="str">
        <f>VLOOKUP($B85,'[1]synthèse figée 23-06'!$B$12:$R$280,12,FALSE)</f>
        <v>O</v>
      </c>
      <c r="M85" s="18">
        <f>VLOOKUP($B85,'[1]synthèse figée 23-06'!$B$12:$R$280,13,FALSE)</f>
        <v>10</v>
      </c>
      <c r="N85" s="20">
        <f>J85/M85</f>
        <v>22.2</v>
      </c>
    </row>
    <row r="86" spans="2:14" ht="12.75">
      <c r="B86" s="22"/>
      <c r="C86" s="7"/>
      <c r="D86" s="23"/>
      <c r="E86" s="24"/>
      <c r="F86" s="24"/>
      <c r="G86" s="7"/>
      <c r="H86" s="24"/>
      <c r="I86" s="25"/>
      <c r="J86" s="24"/>
      <c r="K86" s="25"/>
      <c r="L86" s="26"/>
      <c r="M86" s="27">
        <f>SUM(M81:M85)-SUM(H81:H85)</f>
        <v>0</v>
      </c>
      <c r="N86" s="28"/>
    </row>
    <row r="87" spans="1:14" s="1" customFormat="1" ht="12.75">
      <c r="A87" s="11" t="s">
        <v>91</v>
      </c>
      <c r="B87" s="29"/>
      <c r="C87" s="29"/>
      <c r="D87" s="30"/>
      <c r="E87" s="31"/>
      <c r="F87" s="31"/>
      <c r="G87" s="29"/>
      <c r="H87" s="31"/>
      <c r="I87" s="32"/>
      <c r="J87" s="31"/>
      <c r="K87" s="32"/>
      <c r="L87" s="33"/>
      <c r="M87" s="31"/>
      <c r="N87" s="32"/>
    </row>
    <row r="88" spans="1:14" s="21" customFormat="1" ht="12.75">
      <c r="A88" s="17"/>
      <c r="B88" s="18" t="s">
        <v>92</v>
      </c>
      <c r="C88" s="18" t="str">
        <f>VLOOKUP($B88,'[1]synthèse figée 23-06'!$B$12:$R$280,3,FALSE)</f>
        <v>mat</v>
      </c>
      <c r="D88" s="19" t="str">
        <f>VLOOKUP($B88,'[1]synthèse figée 23-06'!$B$12:$R$280,4,FALSE)</f>
        <v>JAURES JEAN</v>
      </c>
      <c r="E88" s="18">
        <f>VLOOKUP($B88,'[1]synthèse figée 23-06'!$B$12:$R$280,5,FALSE)</f>
        <v>270</v>
      </c>
      <c r="F88" s="18">
        <f>VLOOKUP($B88,'[1]synthèse figée 23-06'!$B$12:$R$280,6,FALSE)</f>
        <v>10</v>
      </c>
      <c r="G88" s="18">
        <f>VLOOKUP($B88,'[1]synthèse figée 23-06'!$B$12:$R$280,7,FALSE)</f>
      </c>
      <c r="H88" s="18">
        <f>VLOOKUP($B88,'[1]synthèse figée 23-06'!$B$12:$R$280,8,FALSE)</f>
        <v>10</v>
      </c>
      <c r="I88" s="20">
        <f>E88/H88</f>
        <v>27</v>
      </c>
      <c r="J88" s="18">
        <f>VLOOKUP($B88,'[1]synthèse figée 23-06'!$B$12:$R$280,10,FALSE)</f>
        <v>299</v>
      </c>
      <c r="K88" s="20">
        <f>J88/H88</f>
        <v>29.9</v>
      </c>
      <c r="L88" s="18" t="str">
        <f>VLOOKUP($B88,'[1]synthèse figée 23-06'!$B$12:$R$280,12,FALSE)</f>
        <v>O</v>
      </c>
      <c r="M88" s="18">
        <f>VLOOKUP($B88,'[1]synthèse figée 23-06'!$B$12:$R$280,13,FALSE)</f>
        <v>11</v>
      </c>
      <c r="N88" s="20">
        <f>J88/M88</f>
        <v>27.181818181818183</v>
      </c>
    </row>
    <row r="89" spans="1:14" s="21" customFormat="1" ht="12.75">
      <c r="A89" s="17"/>
      <c r="B89" s="18" t="s">
        <v>93</v>
      </c>
      <c r="C89" s="18" t="str">
        <f>VLOOKUP($B89,'[1]synthèse figée 23-06'!$B$12:$R$280,3,FALSE)</f>
        <v>elm</v>
      </c>
      <c r="D89" s="19" t="str">
        <f>VLOOKUP($B89,'[1]synthèse figée 23-06'!$B$12:$R$280,4,FALSE)</f>
        <v>HUGO VICTOR (ZEP)</v>
      </c>
      <c r="E89" s="18">
        <f>VLOOKUP($B89,'[1]synthèse figée 23-06'!$B$12:$R$280,5,FALSE)</f>
        <v>198</v>
      </c>
      <c r="F89" s="18">
        <f>VLOOKUP($B89,'[1]synthèse figée 23-06'!$B$12:$R$280,6,FALSE)</f>
        <v>10</v>
      </c>
      <c r="G89" s="18" t="str">
        <f>VLOOKUP($B89,'[1]synthèse figée 23-06'!$B$12:$R$280,7,FALSE)</f>
        <v>AS</v>
      </c>
      <c r="H89" s="18">
        <f>VLOOKUP($B89,'[1]synthèse figée 23-06'!$B$12:$R$280,8,FALSE)</f>
        <v>10</v>
      </c>
      <c r="I89" s="20">
        <f>E89/H89</f>
        <v>19.8</v>
      </c>
      <c r="J89" s="18">
        <f>VLOOKUP($B89,'[1]synthèse figée 23-06'!$B$12:$R$280,10,FALSE)</f>
        <v>206</v>
      </c>
      <c r="K89" s="20">
        <f>J89/H89</f>
        <v>20.6</v>
      </c>
      <c r="L89" s="18" t="str">
        <f>VLOOKUP($B89,'[1]synthèse figée 23-06'!$B$12:$R$280,12,FALSE)</f>
        <v>F</v>
      </c>
      <c r="M89" s="18">
        <f>VLOOKUP($B89,'[1]synthèse figée 23-06'!$B$12:$R$280,13,FALSE)</f>
        <v>9</v>
      </c>
      <c r="N89" s="20">
        <f>J89/M89</f>
        <v>22.88888888888889</v>
      </c>
    </row>
    <row r="90" spans="1:14" s="21" customFormat="1" ht="12.75">
      <c r="A90" s="17"/>
      <c r="B90" s="18" t="s">
        <v>94</v>
      </c>
      <c r="C90" s="18" t="str">
        <f>VLOOKUP($B90,'[1]synthèse figée 23-06'!$B$12:$R$280,3,FALSE)</f>
        <v>elm</v>
      </c>
      <c r="D90" s="19" t="str">
        <f>VLOOKUP($B90,'[1]synthèse figée 23-06'!$B$12:$R$280,4,FALSE)</f>
        <v>JAURES JEAN</v>
      </c>
      <c r="E90" s="18">
        <f>VLOOKUP($B90,'[1]synthèse figée 23-06'!$B$12:$R$280,5,FALSE)</f>
        <v>228</v>
      </c>
      <c r="F90" s="18">
        <f>VLOOKUP($B90,'[1]synthèse figée 23-06'!$B$12:$R$280,6,FALSE)</f>
        <v>10</v>
      </c>
      <c r="G90" s="18">
        <f>VLOOKUP($B90,'[1]synthèse figée 23-06'!$B$12:$R$280,7,FALSE)</f>
      </c>
      <c r="H90" s="18">
        <f>VLOOKUP($B90,'[1]synthèse figée 23-06'!$B$12:$R$280,8,FALSE)</f>
        <v>10</v>
      </c>
      <c r="I90" s="20">
        <f>E90/H90</f>
        <v>22.8</v>
      </c>
      <c r="J90" s="18">
        <f>VLOOKUP($B90,'[1]synthèse figée 23-06'!$B$12:$R$280,10,FALSE)</f>
        <v>225</v>
      </c>
      <c r="K90" s="20">
        <f>J90/H90</f>
        <v>22.5</v>
      </c>
      <c r="L90" s="18" t="str">
        <f>VLOOKUP($B90,'[1]synthèse figée 23-06'!$B$12:$R$280,12,FALSE)</f>
        <v>AS</v>
      </c>
      <c r="M90" s="18">
        <f>VLOOKUP($B90,'[1]synthèse figée 23-06'!$B$12:$R$280,13,FALSE)</f>
        <v>10</v>
      </c>
      <c r="N90" s="20">
        <f>J90/M90</f>
        <v>22.5</v>
      </c>
    </row>
    <row r="91" spans="1:14" s="21" customFormat="1" ht="12.75">
      <c r="A91" s="17"/>
      <c r="B91" s="18" t="s">
        <v>95</v>
      </c>
      <c r="C91" s="18" t="str">
        <f>VLOOKUP($B91,'[1]synthèse figée 23-06'!$B$12:$R$280,3,FALSE)</f>
        <v>elm</v>
      </c>
      <c r="D91" s="19" t="str">
        <f>VLOOKUP($B91,'[1]synthèse figée 23-06'!$B$12:$R$280,4,FALSE)</f>
        <v>LANGEVIN PAUL</v>
      </c>
      <c r="E91" s="18">
        <f>VLOOKUP($B91,'[1]synthèse figée 23-06'!$B$12:$R$280,5,FALSE)</f>
        <v>227</v>
      </c>
      <c r="F91" s="18">
        <f>VLOOKUP($B91,'[1]synthèse figée 23-06'!$B$12:$R$280,6,FALSE)</f>
        <v>10</v>
      </c>
      <c r="G91" s="18">
        <f>VLOOKUP($B91,'[1]synthèse figée 23-06'!$B$12:$R$280,7,FALSE)</f>
      </c>
      <c r="H91" s="18">
        <f>VLOOKUP($B91,'[1]synthèse figée 23-06'!$B$12:$R$280,8,FALSE)</f>
        <v>10</v>
      </c>
      <c r="I91" s="20">
        <f>E91/H91</f>
        <v>22.7</v>
      </c>
      <c r="J91" s="18">
        <f>VLOOKUP($B91,'[1]synthèse figée 23-06'!$B$12:$R$280,10,FALSE)</f>
        <v>208</v>
      </c>
      <c r="K91" s="20">
        <f>J91/H91</f>
        <v>20.8</v>
      </c>
      <c r="L91" s="18" t="str">
        <f>VLOOKUP($B91,'[1]synthèse figée 23-06'!$B$12:$R$280,12,FALSE)</f>
        <v>F</v>
      </c>
      <c r="M91" s="18">
        <f>VLOOKUP($B91,'[1]synthèse figée 23-06'!$B$12:$R$280,13,FALSE)</f>
        <v>9</v>
      </c>
      <c r="N91" s="20">
        <f>J91/M91</f>
        <v>23.11111111111111</v>
      </c>
    </row>
    <row r="92" spans="2:14" ht="12.75">
      <c r="B92" s="7"/>
      <c r="C92" s="7"/>
      <c r="D92" s="23"/>
      <c r="E92" s="24"/>
      <c r="F92" s="24"/>
      <c r="G92" s="7"/>
      <c r="H92" s="24"/>
      <c r="I92" s="25"/>
      <c r="J92" s="24"/>
      <c r="K92" s="25"/>
      <c r="L92" s="26"/>
      <c r="M92" s="27">
        <f>SUM(M88:M91)-SUM(H88:H91)</f>
        <v>-1</v>
      </c>
      <c r="N92" s="28"/>
    </row>
    <row r="93" spans="1:14" s="1" customFormat="1" ht="12.75">
      <c r="A93" s="11" t="s">
        <v>96</v>
      </c>
      <c r="B93" s="29"/>
      <c r="C93" s="29"/>
      <c r="D93" s="30"/>
      <c r="E93" s="31"/>
      <c r="F93" s="31"/>
      <c r="G93" s="29"/>
      <c r="H93" s="31"/>
      <c r="I93" s="32"/>
      <c r="J93" s="31"/>
      <c r="K93" s="32"/>
      <c r="L93" s="33"/>
      <c r="M93" s="31"/>
      <c r="N93" s="32"/>
    </row>
    <row r="94" spans="1:14" s="21" customFormat="1" ht="12.75">
      <c r="A94" s="17"/>
      <c r="B94" s="18" t="s">
        <v>97</v>
      </c>
      <c r="C94" s="18" t="str">
        <f>VLOOKUP($B94,'[1]synthèse figée 23-06'!$B$12:$R$280,3,FALSE)</f>
        <v>elm</v>
      </c>
      <c r="D94" s="19" t="str">
        <f>VLOOKUP($B94,'[1]synthèse figée 23-06'!$B$12:$R$280,4,FALSE)</f>
        <v>VALLES JULES (ZEP)</v>
      </c>
      <c r="E94" s="18">
        <f>VLOOKUP($B94,'[1]synthèse figée 23-06'!$B$12:$R$280,5,FALSE)</f>
        <v>247</v>
      </c>
      <c r="F94" s="18">
        <f>VLOOKUP($B94,'[1]synthèse figée 23-06'!$B$12:$R$280,6,FALSE)</f>
        <v>10</v>
      </c>
      <c r="G94" s="18" t="str">
        <f>VLOOKUP($B94,'[1]synthèse figée 23-06'!$B$12:$R$280,7,FALSE)</f>
        <v>1 OR</v>
      </c>
      <c r="H94" s="18">
        <f>VLOOKUP($B94,'[1]synthèse figée 23-06'!$B$12:$R$280,8,FALSE)</f>
        <v>10</v>
      </c>
      <c r="I94" s="20">
        <f>E94/H94</f>
        <v>24.7</v>
      </c>
      <c r="J94" s="18">
        <f>VLOOKUP($B94,'[1]synthèse figée 23-06'!$B$12:$R$280,10,FALSE)</f>
        <v>245</v>
      </c>
      <c r="K94" s="20">
        <f>J94/H94</f>
        <v>24.5</v>
      </c>
      <c r="L94" s="18" t="str">
        <f>VLOOKUP($B94,'[1]synthèse figée 23-06'!$B$12:$R$280,12,FALSE)</f>
        <v>OR-&gt;O</v>
      </c>
      <c r="M94" s="18">
        <f>VLOOKUP($B94,'[1]synthèse figée 23-06'!$B$12:$R$280,13,FALSE)</f>
        <v>11</v>
      </c>
      <c r="N94" s="20">
        <f>J94/M94</f>
        <v>22.272727272727273</v>
      </c>
    </row>
    <row r="95" spans="2:14" ht="12.75">
      <c r="B95" s="22"/>
      <c r="C95" s="7"/>
      <c r="D95" s="23"/>
      <c r="E95" s="24"/>
      <c r="F95" s="24"/>
      <c r="G95" s="7"/>
      <c r="H95" s="24"/>
      <c r="I95" s="25"/>
      <c r="J95" s="24"/>
      <c r="K95" s="25"/>
      <c r="L95" s="26"/>
      <c r="M95" s="27">
        <f>SUM(M94:M94)-SUM(H94:H94)</f>
        <v>1</v>
      </c>
      <c r="N95" s="28"/>
    </row>
    <row r="96" spans="3:14" s="1" customFormat="1" ht="12.75">
      <c r="C96" s="41"/>
      <c r="D96" s="39"/>
      <c r="E96" s="4"/>
      <c r="F96" s="4"/>
      <c r="G96" s="4"/>
      <c r="H96" s="4"/>
      <c r="I96" s="40"/>
      <c r="J96" s="4"/>
      <c r="K96" s="40"/>
      <c r="L96" s="41"/>
      <c r="M96" s="4"/>
      <c r="N96" s="40"/>
    </row>
    <row r="98" spans="2:3" ht="22.5" customHeight="1">
      <c r="B98" s="53" t="s">
        <v>98</v>
      </c>
      <c r="C98" s="53"/>
    </row>
    <row r="99" spans="1:14" s="6" customFormat="1" ht="15" customHeight="1">
      <c r="A99" s="4"/>
      <c r="B99" s="5"/>
      <c r="D99" s="2"/>
      <c r="E99" s="54" t="s">
        <v>1</v>
      </c>
      <c r="F99" s="55"/>
      <c r="G99" s="55"/>
      <c r="H99" s="55"/>
      <c r="I99" s="56"/>
      <c r="J99" s="54" t="s">
        <v>2</v>
      </c>
      <c r="K99" s="55"/>
      <c r="L99" s="55"/>
      <c r="M99" s="55"/>
      <c r="N99" s="56"/>
    </row>
    <row r="100" spans="1:14" s="10" customFormat="1" ht="52.5" customHeight="1">
      <c r="A100" s="8"/>
      <c r="B100" s="9" t="s">
        <v>3</v>
      </c>
      <c r="C100" s="9" t="s">
        <v>4</v>
      </c>
      <c r="D100" s="9" t="s">
        <v>5</v>
      </c>
      <c r="E100" s="9" t="s">
        <v>6</v>
      </c>
      <c r="F100" s="9" t="s">
        <v>7</v>
      </c>
      <c r="G100" s="9" t="s">
        <v>8</v>
      </c>
      <c r="H100" s="9" t="s">
        <v>9</v>
      </c>
      <c r="I100" s="9" t="s">
        <v>10</v>
      </c>
      <c r="J100" s="9" t="s">
        <v>11</v>
      </c>
      <c r="K100" s="9" t="s">
        <v>12</v>
      </c>
      <c r="L100" s="9" t="s">
        <v>8</v>
      </c>
      <c r="M100" s="9" t="s">
        <v>9</v>
      </c>
      <c r="N100" s="9" t="s">
        <v>13</v>
      </c>
    </row>
    <row r="101" spans="1:14" s="1" customFormat="1" ht="12.75">
      <c r="A101" s="11" t="s">
        <v>99</v>
      </c>
      <c r="B101" s="12"/>
      <c r="C101" s="12"/>
      <c r="D101" s="13"/>
      <c r="E101" s="14"/>
      <c r="F101" s="14"/>
      <c r="G101" s="12"/>
      <c r="H101" s="14"/>
      <c r="I101" s="15"/>
      <c r="J101" s="14"/>
      <c r="K101" s="15"/>
      <c r="L101" s="16"/>
      <c r="M101" s="14"/>
      <c r="N101" s="15"/>
    </row>
    <row r="102" spans="1:14" s="21" customFormat="1" ht="12.75">
      <c r="A102" s="17"/>
      <c r="B102" s="18" t="s">
        <v>100</v>
      </c>
      <c r="C102" s="18" t="str">
        <f>VLOOKUP($B102,'[1]synthèse figée 23-06'!$B$12:$R$280,3,FALSE)</f>
        <v>mat</v>
      </c>
      <c r="D102" s="19" t="str">
        <f>VLOOKUP($B102,'[1]synthèse figée 23-06'!$B$12:$R$280,4,FALSE)</f>
        <v>CROIX SAINT-MARC (ZEP)</v>
      </c>
      <c r="E102" s="18">
        <f>VLOOKUP($B102,'[1]synthèse figée 23-06'!$B$12:$R$280,5,FALSE)</f>
        <v>104</v>
      </c>
      <c r="F102" s="18">
        <f>VLOOKUP($B102,'[1]synthèse figée 23-06'!$B$12:$R$280,6,FALSE)</f>
        <v>5</v>
      </c>
      <c r="G102" s="18" t="str">
        <f>VLOOKUP($B102,'[1]synthèse figée 23-06'!$B$12:$R$280,7,FALSE)</f>
        <v>AS</v>
      </c>
      <c r="H102" s="18">
        <f>VLOOKUP($B102,'[1]synthèse figée 23-06'!$B$12:$R$280,8,FALSE)</f>
        <v>5</v>
      </c>
      <c r="I102" s="20">
        <f aca="true" t="shared" si="9" ref="I102:I107">E102/H102</f>
        <v>20.8</v>
      </c>
      <c r="J102" s="18">
        <f>VLOOKUP($B102,'[1]synthèse figée 23-06'!$B$12:$R$280,10,FALSE)</f>
        <v>99</v>
      </c>
      <c r="K102" s="20">
        <f aca="true" t="shared" si="10" ref="K102:K107">J102/H102</f>
        <v>19.8</v>
      </c>
      <c r="L102" s="18" t="str">
        <f>VLOOKUP($B102,'[1]synthèse figée 23-06'!$B$12:$R$280,12,FALSE)</f>
        <v>AS</v>
      </c>
      <c r="M102" s="18">
        <f>VLOOKUP($B102,'[1]synthèse figée 23-06'!$B$12:$R$280,13,FALSE)</f>
        <v>5</v>
      </c>
      <c r="N102" s="20">
        <f aca="true" t="shared" si="11" ref="N102:N107">J102/M102</f>
        <v>19.8</v>
      </c>
    </row>
    <row r="103" spans="1:14" s="21" customFormat="1" ht="12.75">
      <c r="A103" s="17"/>
      <c r="B103" s="18" t="s">
        <v>101</v>
      </c>
      <c r="C103" s="18" t="str">
        <f>VLOOKUP($B103,'[1]synthèse figée 23-06'!$B$12:$R$280,3,FALSE)</f>
        <v>mat</v>
      </c>
      <c r="D103" s="19" t="str">
        <f>VLOOKUP($B103,'[1]synthèse figée 23-06'!$B$12:$R$280,4,FALSE)</f>
        <v>FERRY 1 (ZEP)</v>
      </c>
      <c r="E103" s="18">
        <f>VLOOKUP($B103,'[1]synthèse figée 23-06'!$B$12:$R$280,5,FALSE)</f>
        <v>152</v>
      </c>
      <c r="F103" s="18">
        <f>VLOOKUP($B103,'[1]synthèse figée 23-06'!$B$12:$R$280,6,FALSE)</f>
        <v>7</v>
      </c>
      <c r="G103" s="18" t="str">
        <f>VLOOKUP($B103,'[1]synthèse figée 23-06'!$B$12:$R$280,7,FALSE)</f>
        <v>AS</v>
      </c>
      <c r="H103" s="18">
        <f>VLOOKUP($B103,'[1]synthèse figée 23-06'!$B$12:$R$280,8,FALSE)</f>
        <v>7</v>
      </c>
      <c r="I103" s="20">
        <f t="shared" si="9"/>
        <v>21.714285714285715</v>
      </c>
      <c r="J103" s="18">
        <f>VLOOKUP($B103,'[1]synthèse figée 23-06'!$B$12:$R$280,10,FALSE)</f>
        <v>135</v>
      </c>
      <c r="K103" s="20">
        <f t="shared" si="10"/>
        <v>19.285714285714285</v>
      </c>
      <c r="L103" s="18" t="str">
        <f>VLOOKUP($B103,'[1]synthèse figée 23-06'!$B$12:$R$280,12,FALSE)</f>
        <v>F</v>
      </c>
      <c r="M103" s="18">
        <f>VLOOKUP($B103,'[1]synthèse figée 23-06'!$B$12:$R$280,13,FALSE)</f>
        <v>6</v>
      </c>
      <c r="N103" s="20">
        <f t="shared" si="11"/>
        <v>22.5</v>
      </c>
    </row>
    <row r="104" spans="1:14" s="21" customFormat="1" ht="12.75">
      <c r="A104" s="17"/>
      <c r="B104" s="18" t="s">
        <v>102</v>
      </c>
      <c r="C104" s="18" t="str">
        <f>VLOOKUP($B104,'[1]synthèse figée 23-06'!$B$12:$R$280,3,FALSE)</f>
        <v>mat</v>
      </c>
      <c r="D104" s="19" t="str">
        <f>VLOOKUP($B104,'[1]synthèse figée 23-06'!$B$12:$R$280,4,FALSE)</f>
        <v>PETITS ORMES (ZEP)</v>
      </c>
      <c r="E104" s="18">
        <f>VLOOKUP($B104,'[1]synthèse figée 23-06'!$B$12:$R$280,5,FALSE)</f>
        <v>145</v>
      </c>
      <c r="F104" s="18">
        <f>VLOOKUP($B104,'[1]synthèse figée 23-06'!$B$12:$R$280,6,FALSE)</f>
        <v>7</v>
      </c>
      <c r="G104" s="18" t="str">
        <f>VLOOKUP($B104,'[1]synthèse figée 23-06'!$B$12:$R$280,7,FALSE)</f>
        <v>1 Fbl</v>
      </c>
      <c r="H104" s="18">
        <f>VLOOKUP($B104,'[1]synthèse figée 23-06'!$B$12:$R$280,8,FALSE)</f>
        <v>7</v>
      </c>
      <c r="I104" s="20">
        <f t="shared" si="9"/>
        <v>20.714285714285715</v>
      </c>
      <c r="J104" s="18">
        <f>VLOOKUP($B104,'[1]synthèse figée 23-06'!$B$12:$R$280,10,FALSE)</f>
        <v>154</v>
      </c>
      <c r="K104" s="20">
        <f t="shared" si="10"/>
        <v>22</v>
      </c>
      <c r="L104" s="18" t="str">
        <f>VLOOKUP($B104,'[1]synthèse figée 23-06'!$B$12:$R$280,12,FALSE)</f>
        <v>Annul Fbl</v>
      </c>
      <c r="M104" s="18">
        <f>VLOOKUP($B104,'[1]synthèse figée 23-06'!$B$12:$R$280,13,FALSE)</f>
        <v>7</v>
      </c>
      <c r="N104" s="20">
        <f t="shared" si="11"/>
        <v>22</v>
      </c>
    </row>
    <row r="105" spans="1:14" s="21" customFormat="1" ht="12.75">
      <c r="A105" s="17"/>
      <c r="B105" s="18" t="s">
        <v>103</v>
      </c>
      <c r="C105" s="18" t="str">
        <f>VLOOKUP($B105,'[1]synthèse figée 23-06'!$B$12:$R$280,3,FALSE)</f>
        <v>elm</v>
      </c>
      <c r="D105" s="19" t="str">
        <f>VLOOKUP($B105,'[1]synthèse figée 23-06'!$B$12:$R$280,4,FALSE)</f>
        <v>FERRY 1 (ZEP)</v>
      </c>
      <c r="E105" s="18">
        <f>VLOOKUP($B105,'[1]synthèse figée 23-06'!$B$12:$R$280,5,FALSE)</f>
        <v>132</v>
      </c>
      <c r="F105" s="18">
        <f>VLOOKUP($B105,'[1]synthèse figée 23-06'!$B$12:$R$280,6,FALSE)</f>
        <v>7</v>
      </c>
      <c r="G105" s="18" t="str">
        <f>VLOOKUP($B105,'[1]synthèse figée 23-06'!$B$12:$R$280,7,FALSE)</f>
        <v>AS</v>
      </c>
      <c r="H105" s="18">
        <f>VLOOKUP($B105,'[1]synthèse figée 23-06'!$B$12:$R$280,8,FALSE)</f>
        <v>7</v>
      </c>
      <c r="I105" s="20">
        <f t="shared" si="9"/>
        <v>18.857142857142858</v>
      </c>
      <c r="J105" s="18">
        <f>VLOOKUP($B105,'[1]synthèse figée 23-06'!$B$12:$R$280,10,FALSE)</f>
        <v>137</v>
      </c>
      <c r="K105" s="20">
        <f t="shared" si="10"/>
        <v>19.571428571428573</v>
      </c>
      <c r="L105" s="18" t="str">
        <f>VLOOKUP($B105,'[1]synthèse figée 23-06'!$B$12:$R$280,12,FALSE)</f>
        <v>F + AS</v>
      </c>
      <c r="M105" s="18">
        <f>VLOOKUP($B105,'[1]synthèse figée 23-06'!$B$12:$R$280,13,FALSE)</f>
        <v>7</v>
      </c>
      <c r="N105" s="20">
        <f t="shared" si="11"/>
        <v>19.571428571428573</v>
      </c>
    </row>
    <row r="106" spans="1:14" s="21" customFormat="1" ht="12.75">
      <c r="A106" s="17"/>
      <c r="B106" s="18" t="s">
        <v>104</v>
      </c>
      <c r="C106" s="18" t="str">
        <f>VLOOKUP($B106,'[1]synthèse figée 23-06'!$B$12:$R$280,3,FALSE)</f>
        <v>elm</v>
      </c>
      <c r="D106" s="19" t="str">
        <f>VLOOKUP($B106,'[1]synthèse figée 23-06'!$B$12:$R$280,4,FALSE)</f>
        <v>PERRIERES (ZEP)</v>
      </c>
      <c r="E106" s="18">
        <f>VLOOKUP($B106,'[1]synthèse figée 23-06'!$B$12:$R$280,5,FALSE)</f>
        <v>184</v>
      </c>
      <c r="F106" s="18">
        <f>VLOOKUP($B106,'[1]synthèse figée 23-06'!$B$12:$R$280,6,FALSE)</f>
        <v>9</v>
      </c>
      <c r="G106" s="18" t="str">
        <f>VLOOKUP($B106,'[1]synthèse figée 23-06'!$B$12:$R$280,7,FALSE)</f>
        <v>AS</v>
      </c>
      <c r="H106" s="18">
        <f>VLOOKUP($B106,'[1]synthèse figée 23-06'!$B$12:$R$280,8,FALSE)</f>
        <v>9</v>
      </c>
      <c r="I106" s="20">
        <f t="shared" si="9"/>
        <v>20.444444444444443</v>
      </c>
      <c r="J106" s="18">
        <f>VLOOKUP($B106,'[1]synthèse figée 23-06'!$B$12:$R$280,10,FALSE)</f>
        <v>189</v>
      </c>
      <c r="K106" s="20">
        <f t="shared" si="10"/>
        <v>21</v>
      </c>
      <c r="L106" s="18" t="str">
        <f>VLOOKUP($B106,'[1]synthèse figée 23-06'!$B$12:$R$280,12,FALSE)</f>
        <v>AS</v>
      </c>
      <c r="M106" s="18">
        <f>VLOOKUP($B106,'[1]synthèse figée 23-06'!$B$12:$R$280,13,FALSE)</f>
        <v>9</v>
      </c>
      <c r="N106" s="20">
        <f t="shared" si="11"/>
        <v>21</v>
      </c>
    </row>
    <row r="107" spans="1:14" s="21" customFormat="1" ht="12.75">
      <c r="A107" s="17"/>
      <c r="B107" s="18" t="s">
        <v>105</v>
      </c>
      <c r="C107" s="18" t="str">
        <f>VLOOKUP($B107,'[1]synthèse figée 23-06'!$B$12:$R$280,3,FALSE)</f>
        <v>elm</v>
      </c>
      <c r="D107" s="19" t="str">
        <f>VLOOKUP($B107,'[1]synthèse figée 23-06'!$B$12:$R$280,4,FALSE)</f>
        <v>FONT. DES PRES 2</v>
      </c>
      <c r="E107" s="18">
        <f>VLOOKUP($B107,'[1]synthèse figée 23-06'!$B$12:$R$280,5,FALSE)</f>
        <v>158</v>
      </c>
      <c r="F107" s="18">
        <f>VLOOKUP($B107,'[1]synthèse figée 23-06'!$B$12:$R$280,6,FALSE)</f>
        <v>6</v>
      </c>
      <c r="G107" s="18" t="str">
        <f>VLOOKUP($B107,'[1]synthèse figée 23-06'!$B$12:$R$280,7,FALSE)</f>
        <v>AS</v>
      </c>
      <c r="H107" s="18">
        <f>VLOOKUP($B107,'[1]synthèse figée 23-06'!$B$12:$R$280,8,FALSE)</f>
        <v>6</v>
      </c>
      <c r="I107" s="20">
        <f t="shared" si="9"/>
        <v>26.333333333333332</v>
      </c>
      <c r="J107" s="18">
        <f>VLOOKUP($B107,'[1]synthèse figée 23-06'!$B$12:$R$280,10,FALSE)</f>
        <v>151</v>
      </c>
      <c r="K107" s="20">
        <f t="shared" si="10"/>
        <v>25.166666666666668</v>
      </c>
      <c r="L107" s="18" t="str">
        <f>VLOOKUP($B107,'[1]synthèse figée 23-06'!$B$12:$R$280,12,FALSE)</f>
        <v>AS</v>
      </c>
      <c r="M107" s="18">
        <f>VLOOKUP($B107,'[1]synthèse figée 23-06'!$B$12:$R$280,13,FALSE)</f>
        <v>6</v>
      </c>
      <c r="N107" s="20">
        <f t="shared" si="11"/>
        <v>25.166666666666668</v>
      </c>
    </row>
    <row r="108" spans="2:14" ht="12.75">
      <c r="B108" s="7"/>
      <c r="C108" s="7"/>
      <c r="D108" s="23"/>
      <c r="E108" s="24"/>
      <c r="F108" s="24"/>
      <c r="G108" s="7"/>
      <c r="H108" s="24"/>
      <c r="I108" s="25"/>
      <c r="J108" s="24"/>
      <c r="K108" s="25"/>
      <c r="L108" s="26"/>
      <c r="M108" s="27">
        <f>SUM(M102:M102)-SUM(H102:H102)</f>
        <v>0</v>
      </c>
      <c r="N108" s="28"/>
    </row>
    <row r="109" spans="1:14" s="1" customFormat="1" ht="12.75">
      <c r="A109" s="11" t="s">
        <v>106</v>
      </c>
      <c r="B109" s="29"/>
      <c r="C109" s="29"/>
      <c r="D109" s="30"/>
      <c r="E109" s="31"/>
      <c r="F109" s="31"/>
      <c r="G109" s="29"/>
      <c r="H109" s="31"/>
      <c r="I109" s="32"/>
      <c r="J109" s="31"/>
      <c r="K109" s="32"/>
      <c r="L109" s="33"/>
      <c r="M109" s="31"/>
      <c r="N109" s="32"/>
    </row>
    <row r="110" spans="1:14" s="21" customFormat="1" ht="12.75">
      <c r="A110" s="17"/>
      <c r="B110" s="18" t="s">
        <v>107</v>
      </c>
      <c r="C110" s="18" t="str">
        <f>VLOOKUP($B110,'[1]synthèse figée 23-06'!$B$12:$R$280,3,FALSE)</f>
        <v>elm</v>
      </c>
      <c r="D110" s="19" t="str">
        <f>VLOOKUP($B110,'[1]synthèse figée 23-06'!$B$12:$R$280,4,FALSE)</f>
        <v>ARAGON LOUIS (ZEP)</v>
      </c>
      <c r="E110" s="18">
        <f>VLOOKUP($B110,'[1]synthèse figée 23-06'!$B$12:$R$280,5,FALSE)</f>
        <v>342</v>
      </c>
      <c r="F110" s="18">
        <f>VLOOKUP($B110,'[1]synthèse figée 23-06'!$B$12:$R$280,6,FALSE)</f>
        <v>15</v>
      </c>
      <c r="G110" s="18">
        <f>VLOOKUP($B110,'[1]synthèse figée 23-06'!$B$12:$R$280,7,FALSE)</f>
      </c>
      <c r="H110" s="18">
        <f>VLOOKUP($B110,'[1]synthèse figée 23-06'!$B$12:$R$280,8,FALSE)</f>
        <v>15</v>
      </c>
      <c r="I110" s="20">
        <f>E110/H110</f>
        <v>22.8</v>
      </c>
      <c r="J110" s="18">
        <f>VLOOKUP($B110,'[1]synthèse figée 23-06'!$B$12:$R$280,10,FALSE)</f>
        <v>339</v>
      </c>
      <c r="K110" s="20">
        <f>J110/H110</f>
        <v>22.6</v>
      </c>
      <c r="L110" s="18" t="str">
        <f>VLOOKUP($B110,'[1]synthèse figée 23-06'!$B$12:$R$280,12,FALSE)</f>
        <v>AS</v>
      </c>
      <c r="M110" s="18">
        <f>VLOOKUP($B110,'[1]synthèse figée 23-06'!$B$12:$R$280,13,FALSE)</f>
        <v>15</v>
      </c>
      <c r="N110" s="20">
        <f>J110/M110</f>
        <v>22.6</v>
      </c>
    </row>
    <row r="111" spans="1:14" s="21" customFormat="1" ht="12.75">
      <c r="A111" s="17"/>
      <c r="B111" s="18" t="s">
        <v>108</v>
      </c>
      <c r="C111" s="18" t="str">
        <f>VLOOKUP($B111,'[1]synthèse figée 23-06'!$B$12:$R$280,3,FALSE)</f>
        <v>elm</v>
      </c>
      <c r="D111" s="19" t="str">
        <f>VLOOKUP($B111,'[1]synthèse figée 23-06'!$B$12:$R$280,4,FALSE)</f>
        <v>FRANCE ANATOLE</v>
      </c>
      <c r="E111" s="18">
        <f>VLOOKUP($B111,'[1]synthèse figée 23-06'!$B$12:$R$280,5,FALSE)</f>
        <v>253</v>
      </c>
      <c r="F111" s="18">
        <f>VLOOKUP($B111,'[1]synthèse figée 23-06'!$B$12:$R$280,6,FALSE)</f>
        <v>11</v>
      </c>
      <c r="G111" s="18" t="str">
        <f>VLOOKUP($B111,'[1]synthèse figée 23-06'!$B$12:$R$280,7,FALSE)</f>
        <v>AS</v>
      </c>
      <c r="H111" s="18">
        <f>VLOOKUP($B111,'[1]synthèse figée 23-06'!$B$12:$R$280,8,FALSE)</f>
        <v>11</v>
      </c>
      <c r="I111" s="20">
        <f>E111/H111</f>
        <v>23</v>
      </c>
      <c r="J111" s="18">
        <f>VLOOKUP($B111,'[1]synthèse figée 23-06'!$B$12:$R$280,10,FALSE)</f>
        <v>261</v>
      </c>
      <c r="K111" s="20">
        <f>J111/H111</f>
        <v>23.727272727272727</v>
      </c>
      <c r="L111" s="18" t="str">
        <f>VLOOKUP($B111,'[1]synthèse figée 23-06'!$B$12:$R$280,12,FALSE)</f>
        <v>AS</v>
      </c>
      <c r="M111" s="18">
        <f>VLOOKUP($B111,'[1]synthèse figée 23-06'!$B$12:$R$280,13,FALSE)</f>
        <v>11</v>
      </c>
      <c r="N111" s="20">
        <f>J111/M111</f>
        <v>23.727272727272727</v>
      </c>
    </row>
    <row r="112" spans="1:14" s="21" customFormat="1" ht="12.75">
      <c r="A112" s="17"/>
      <c r="B112" s="18" t="s">
        <v>109</v>
      </c>
      <c r="C112" s="18" t="str">
        <f>VLOOKUP($B112,'[1]synthèse figée 23-06'!$B$12:$R$280,3,FALSE)</f>
        <v>elm</v>
      </c>
      <c r="D112" s="19" t="str">
        <f>VLOOKUP($B112,'[1]synthèse figée 23-06'!$B$12:$R$280,4,FALSE)</f>
        <v>MALRAUX ANDRE (ZEP)</v>
      </c>
      <c r="E112" s="18">
        <f>VLOOKUP($B112,'[1]synthèse figée 23-06'!$B$12:$R$280,5,FALSE)</f>
        <v>257</v>
      </c>
      <c r="F112" s="18">
        <f>VLOOKUP($B112,'[1]synthèse figée 23-06'!$B$12:$R$280,6,FALSE)</f>
        <v>11</v>
      </c>
      <c r="G112" s="18" t="str">
        <f>VLOOKUP($B112,'[1]synthèse figée 23-06'!$B$12:$R$280,7,FALSE)</f>
        <v>AS</v>
      </c>
      <c r="H112" s="18">
        <f>VLOOKUP($B112,'[1]synthèse figée 23-06'!$B$12:$R$280,8,FALSE)</f>
        <v>11</v>
      </c>
      <c r="I112" s="20">
        <f>E112/H112</f>
        <v>23.363636363636363</v>
      </c>
      <c r="J112" s="18">
        <f>VLOOKUP($B112,'[1]synthèse figée 23-06'!$B$12:$R$280,10,FALSE)</f>
        <v>259</v>
      </c>
      <c r="K112" s="20">
        <f>J112/H112</f>
        <v>23.545454545454547</v>
      </c>
      <c r="L112" s="18" t="str">
        <f>VLOOKUP($B112,'[1]synthèse figée 23-06'!$B$12:$R$280,12,FALSE)</f>
        <v>O</v>
      </c>
      <c r="M112" s="18">
        <f>VLOOKUP($B112,'[1]synthèse figée 23-06'!$B$12:$R$280,13,FALSE)</f>
        <v>12</v>
      </c>
      <c r="N112" s="20">
        <f>J112/M112</f>
        <v>21.583333333333332</v>
      </c>
    </row>
    <row r="113" spans="1:14" s="21" customFormat="1" ht="12.75">
      <c r="A113" s="17"/>
      <c r="B113" s="18" t="s">
        <v>110</v>
      </c>
      <c r="C113" s="18" t="str">
        <f>VLOOKUP($B113,'[1]synthèse figée 23-06'!$B$12:$R$280,3,FALSE)</f>
        <v>elm</v>
      </c>
      <c r="D113" s="19" t="str">
        <f>VLOOKUP($B113,'[1]synthèse figée 23-06'!$B$12:$R$280,4,FALSE)</f>
        <v>NONNEVILLE 2</v>
      </c>
      <c r="E113" s="18">
        <f>VLOOKUP($B113,'[1]synthèse figée 23-06'!$B$12:$R$280,5,FALSE)</f>
        <v>221</v>
      </c>
      <c r="F113" s="18">
        <f>VLOOKUP($B113,'[1]synthèse figée 23-06'!$B$12:$R$280,6,FALSE)</f>
        <v>9</v>
      </c>
      <c r="G113" s="18">
        <f>VLOOKUP($B113,'[1]synthèse figée 23-06'!$B$12:$R$280,7,FALSE)</f>
      </c>
      <c r="H113" s="18">
        <f>VLOOKUP($B113,'[1]synthèse figée 23-06'!$B$12:$R$280,8,FALSE)</f>
        <v>9</v>
      </c>
      <c r="I113" s="20">
        <f>E113/H113</f>
        <v>24.555555555555557</v>
      </c>
      <c r="J113" s="18">
        <f>VLOOKUP($B113,'[1]synthèse figée 23-06'!$B$12:$R$280,10,FALSE)</f>
        <v>243</v>
      </c>
      <c r="K113" s="20">
        <f>J113/H113</f>
        <v>27</v>
      </c>
      <c r="L113" s="18" t="str">
        <f>VLOOKUP($B113,'[1]synthèse figée 23-06'!$B$12:$R$280,12,FALSE)</f>
        <v>O</v>
      </c>
      <c r="M113" s="18">
        <f>VLOOKUP($B113,'[1]synthèse figée 23-06'!$B$12:$R$280,13,FALSE)</f>
        <v>10</v>
      </c>
      <c r="N113" s="20">
        <f>J113/M113</f>
        <v>24.3</v>
      </c>
    </row>
    <row r="114" spans="1:14" s="21" customFormat="1" ht="12.75">
      <c r="A114" s="17"/>
      <c r="B114" s="18" t="s">
        <v>111</v>
      </c>
      <c r="C114" s="18" t="str">
        <f>VLOOKUP($B114,'[1]synthèse figée 23-06'!$B$12:$R$280,3,FALSE)</f>
        <v>elm</v>
      </c>
      <c r="D114" s="19" t="str">
        <f>VLOOKUP($B114,'[1]synthèse figée 23-06'!$B$12:$R$280,4,FALSE)</f>
        <v>PARC</v>
      </c>
      <c r="E114" s="18">
        <f>VLOOKUP($B114,'[1]synthèse figée 23-06'!$B$12:$R$280,5,FALSE)</f>
        <v>225</v>
      </c>
      <c r="F114" s="18">
        <f>VLOOKUP($B114,'[1]synthèse figée 23-06'!$B$12:$R$280,6,FALSE)</f>
        <v>9</v>
      </c>
      <c r="G114" s="18">
        <f>VLOOKUP($B114,'[1]synthèse figée 23-06'!$B$12:$R$280,7,FALSE)</f>
      </c>
      <c r="H114" s="18">
        <f>VLOOKUP($B114,'[1]synthèse figée 23-06'!$B$12:$R$280,8,FALSE)</f>
        <v>9</v>
      </c>
      <c r="I114" s="20">
        <f>E114/H114</f>
        <v>25</v>
      </c>
      <c r="J114" s="18">
        <f>VLOOKUP($B114,'[1]synthèse figée 23-06'!$B$12:$R$280,10,FALSE)</f>
        <v>230</v>
      </c>
      <c r="K114" s="20">
        <f>J114/H114</f>
        <v>25.555555555555557</v>
      </c>
      <c r="L114" s="18" t="str">
        <f>VLOOKUP($B114,'[1]synthèse figée 23-06'!$B$12:$R$280,12,FALSE)</f>
        <v>AS</v>
      </c>
      <c r="M114" s="18">
        <f>VLOOKUP($B114,'[1]synthèse figée 23-06'!$B$12:$R$280,13,FALSE)</f>
        <v>9</v>
      </c>
      <c r="N114" s="20">
        <f>J114/M114</f>
        <v>25.555555555555557</v>
      </c>
    </row>
    <row r="115" spans="2:14" ht="12.75">
      <c r="B115" s="7"/>
      <c r="C115" s="7"/>
      <c r="D115" s="23"/>
      <c r="E115" s="24"/>
      <c r="F115" s="24"/>
      <c r="G115" s="7"/>
      <c r="H115" s="24"/>
      <c r="I115" s="25"/>
      <c r="J115" s="24"/>
      <c r="K115" s="25"/>
      <c r="L115" s="26"/>
      <c r="M115" s="27">
        <f>SUM(M110:M114)-SUM(H110:H114)</f>
        <v>2</v>
      </c>
      <c r="N115" s="28"/>
    </row>
    <row r="116" spans="1:14" s="1" customFormat="1" ht="12.75">
      <c r="A116" s="11" t="s">
        <v>112</v>
      </c>
      <c r="B116" s="29"/>
      <c r="C116" s="29"/>
      <c r="D116" s="30"/>
      <c r="E116" s="31"/>
      <c r="F116" s="31"/>
      <c r="G116" s="29"/>
      <c r="H116" s="31"/>
      <c r="I116" s="32"/>
      <c r="J116" s="31"/>
      <c r="K116" s="32"/>
      <c r="L116" s="33"/>
      <c r="M116" s="31"/>
      <c r="N116" s="32"/>
    </row>
    <row r="117" spans="1:14" s="21" customFormat="1" ht="12.75">
      <c r="A117" s="17"/>
      <c r="B117" s="18" t="s">
        <v>113</v>
      </c>
      <c r="C117" s="18" t="str">
        <f>VLOOKUP($B117,'[1]synthèse figée 23-06'!$B$12:$R$280,3,FALSE)</f>
        <v>mat</v>
      </c>
      <c r="D117" s="19" t="str">
        <f>VLOOKUP($B117,'[1]synthèse figée 23-06'!$B$12:$R$280,4,FALSE)</f>
        <v>CASANOVA DANIELLE</v>
      </c>
      <c r="E117" s="18">
        <f>VLOOKUP($B117,'[1]synthèse figée 23-06'!$B$12:$R$280,5,FALSE)</f>
        <v>242</v>
      </c>
      <c r="F117" s="18">
        <f>VLOOKUP($B117,'[1]synthèse figée 23-06'!$B$12:$R$280,6,FALSE)</f>
        <v>10</v>
      </c>
      <c r="G117" s="18" t="str">
        <f>VLOOKUP($B117,'[1]synthèse figée 23-06'!$B$12:$R$280,7,FALSE)</f>
        <v>1 Fbl</v>
      </c>
      <c r="H117" s="18">
        <f>VLOOKUP($B117,'[1]synthèse figée 23-06'!$B$12:$R$280,8,FALSE)</f>
        <v>10</v>
      </c>
      <c r="I117" s="20">
        <f>E117/H117</f>
        <v>24.2</v>
      </c>
      <c r="J117" s="18">
        <f>VLOOKUP($B117,'[1]synthèse figée 23-06'!$B$12:$R$280,10,FALSE)</f>
        <v>227</v>
      </c>
      <c r="K117" s="20">
        <f>J117/H117</f>
        <v>22.7</v>
      </c>
      <c r="L117" s="18" t="str">
        <f>VLOOKUP($B117,'[1]synthèse figée 23-06'!$B$12:$R$280,12,FALSE)</f>
        <v>Fbl-&gt;F</v>
      </c>
      <c r="M117" s="18">
        <f>VLOOKUP($B117,'[1]synthèse figée 23-06'!$B$12:$R$280,13,FALSE)</f>
        <v>9</v>
      </c>
      <c r="N117" s="20">
        <f>J117/M117</f>
        <v>25.22222222222222</v>
      </c>
    </row>
    <row r="118" spans="1:14" s="21" customFormat="1" ht="12.75">
      <c r="A118" s="17"/>
      <c r="B118" s="18" t="s">
        <v>114</v>
      </c>
      <c r="C118" s="18" t="str">
        <f>VLOOKUP($B118,'[1]synthèse figée 23-06'!$B$12:$R$280,3,FALSE)</f>
        <v>elm</v>
      </c>
      <c r="D118" s="19" t="str">
        <f>VLOOKUP($B118,'[1]synthèse figée 23-06'!$B$12:$R$280,4,FALSE)</f>
        <v>DESCHAMPS  RENE</v>
      </c>
      <c r="E118" s="18">
        <f>VLOOKUP($B118,'[1]synthèse figée 23-06'!$B$12:$R$280,5,FALSE)</f>
        <v>280</v>
      </c>
      <c r="F118" s="18">
        <f>VLOOKUP($B118,'[1]synthèse figée 23-06'!$B$12:$R$280,6,FALSE)</f>
        <v>11</v>
      </c>
      <c r="G118" s="18" t="str">
        <f>VLOOKUP($B118,'[1]synthèse figée 23-06'!$B$12:$R$280,7,FALSE)</f>
        <v>1 OR</v>
      </c>
      <c r="H118" s="18">
        <f>VLOOKUP($B118,'[1]synthèse figée 23-06'!$B$12:$R$280,8,FALSE)</f>
        <v>11</v>
      </c>
      <c r="I118" s="20">
        <f>E118/H118</f>
        <v>25.454545454545453</v>
      </c>
      <c r="J118" s="18">
        <f>VLOOKUP($B118,'[1]synthèse figée 23-06'!$B$12:$R$280,10,FALSE)</f>
        <v>287</v>
      </c>
      <c r="K118" s="20">
        <f>J118/H118</f>
        <v>26.09090909090909</v>
      </c>
      <c r="L118" s="18" t="str">
        <f>VLOOKUP($B118,'[1]synthèse figée 23-06'!$B$12:$R$280,12,FALSE)</f>
        <v>OR-&gt;O</v>
      </c>
      <c r="M118" s="18">
        <f>VLOOKUP($B118,'[1]synthèse figée 23-06'!$B$12:$R$280,13,FALSE)</f>
        <v>12</v>
      </c>
      <c r="N118" s="20">
        <f>J118/M118</f>
        <v>23.916666666666668</v>
      </c>
    </row>
    <row r="119" spans="1:14" s="21" customFormat="1" ht="12.75">
      <c r="A119" s="17"/>
      <c r="B119" s="18" t="s">
        <v>115</v>
      </c>
      <c r="C119" s="18" t="str">
        <f>VLOOKUP($B119,'[1]synthèse figée 23-06'!$B$12:$R$280,3,FALSE)</f>
        <v>elm</v>
      </c>
      <c r="D119" s="19" t="str">
        <f>VLOOKUP($B119,'[1]synthèse figée 23-06'!$B$12:$R$280,4,FALSE)</f>
        <v>DIDEROT 2</v>
      </c>
      <c r="E119" s="18">
        <f>VLOOKUP($B119,'[1]synthèse figée 23-06'!$B$12:$R$280,5,FALSE)</f>
        <v>221</v>
      </c>
      <c r="F119" s="18">
        <f>VLOOKUP($B119,'[1]synthèse figée 23-06'!$B$12:$R$280,6,FALSE)</f>
        <v>10</v>
      </c>
      <c r="G119" s="18" t="str">
        <f>VLOOKUP($B119,'[1]synthèse figée 23-06'!$B$12:$R$280,7,FALSE)</f>
        <v>1 Fbl</v>
      </c>
      <c r="H119" s="18">
        <f>VLOOKUP($B119,'[1]synthèse figée 23-06'!$B$12:$R$280,8,FALSE)</f>
        <v>10</v>
      </c>
      <c r="I119" s="20">
        <f>E119/H119</f>
        <v>22.1</v>
      </c>
      <c r="J119" s="18">
        <f>VLOOKUP($B119,'[1]synthèse figée 23-06'!$B$12:$R$280,10,FALSE)</f>
        <v>226</v>
      </c>
      <c r="K119" s="20">
        <f>J119/H119</f>
        <v>22.6</v>
      </c>
      <c r="L119" s="18" t="str">
        <f>VLOOKUP($B119,'[1]synthèse figée 23-06'!$B$12:$R$280,12,FALSE)</f>
        <v>Fbl-&gt;F + AS</v>
      </c>
      <c r="M119" s="18">
        <f>VLOOKUP($B119,'[1]synthèse figée 23-06'!$B$12:$R$280,13,FALSE)</f>
        <v>9</v>
      </c>
      <c r="N119" s="20">
        <f>J119/M119</f>
        <v>25.11111111111111</v>
      </c>
    </row>
    <row r="120" spans="2:14" s="1" customFormat="1" ht="12.75">
      <c r="B120" s="7"/>
      <c r="C120" s="7"/>
      <c r="D120" s="23"/>
      <c r="E120" s="24"/>
      <c r="F120" s="24"/>
      <c r="G120" s="7"/>
      <c r="H120" s="24"/>
      <c r="I120" s="25"/>
      <c r="J120" s="24"/>
      <c r="K120" s="25"/>
      <c r="L120" s="45"/>
      <c r="M120" s="27">
        <f>SUM(M117:M119)-SUM(H117:H119)</f>
        <v>-1</v>
      </c>
      <c r="N120" s="25"/>
    </row>
    <row r="121" spans="1:14" s="1" customFormat="1" ht="12.75">
      <c r="A121" s="11" t="s">
        <v>116</v>
      </c>
      <c r="B121" s="29"/>
      <c r="C121" s="29"/>
      <c r="D121" s="30"/>
      <c r="E121" s="31"/>
      <c r="F121" s="31"/>
      <c r="G121" s="29"/>
      <c r="H121" s="31"/>
      <c r="I121" s="32"/>
      <c r="J121" s="31"/>
      <c r="K121" s="32"/>
      <c r="L121" s="33"/>
      <c r="M121" s="31"/>
      <c r="N121" s="32"/>
    </row>
    <row r="122" spans="1:14" s="21" customFormat="1" ht="12.75">
      <c r="A122" s="17"/>
      <c r="B122" s="18" t="s">
        <v>117</v>
      </c>
      <c r="C122" s="18" t="str">
        <f>VLOOKUP($B122,'[1]synthèse figée 23-06'!$B$12:$R$280,3,FALSE)</f>
        <v>mat</v>
      </c>
      <c r="D122" s="19" t="str">
        <f>VLOOKUP($B122,'[1]synthèse figée 23-06'!$B$12:$R$280,4,FALSE)</f>
        <v>DECOUR JACQUES</v>
      </c>
      <c r="E122" s="18">
        <f>VLOOKUP($B122,'[1]synthèse figée 23-06'!$B$12:$R$280,5,FALSE)</f>
        <v>140</v>
      </c>
      <c r="F122" s="18">
        <f>VLOOKUP($B122,'[1]synthèse figée 23-06'!$B$12:$R$280,6,FALSE)</f>
        <v>6</v>
      </c>
      <c r="G122" s="18">
        <f>VLOOKUP($B122,'[1]synthèse figée 23-06'!$B$12:$R$280,7,FALSE)</f>
      </c>
      <c r="H122" s="18">
        <f>VLOOKUP($B122,'[1]synthèse figée 23-06'!$B$12:$R$280,8,FALSE)</f>
        <v>6</v>
      </c>
      <c r="I122" s="20">
        <f>E122/H122</f>
        <v>23.333333333333332</v>
      </c>
      <c r="J122" s="18">
        <f>VLOOKUP($B122,'[1]synthèse figée 23-06'!$B$12:$R$280,10,FALSE)</f>
        <v>130</v>
      </c>
      <c r="K122" s="20">
        <f>J122/H122</f>
        <v>21.666666666666668</v>
      </c>
      <c r="L122" s="18" t="str">
        <f>VLOOKUP($B122,'[1]synthèse figée 23-06'!$B$12:$R$280,12,FALSE)</f>
        <v>F</v>
      </c>
      <c r="M122" s="18">
        <f>VLOOKUP($B122,'[1]synthèse figée 23-06'!$B$12:$R$280,13,FALSE)</f>
        <v>5</v>
      </c>
      <c r="N122" s="20">
        <f>J122/M122</f>
        <v>26</v>
      </c>
    </row>
    <row r="123" spans="1:14" s="21" customFormat="1" ht="12.75">
      <c r="A123" s="17"/>
      <c r="B123" s="18" t="s">
        <v>118</v>
      </c>
      <c r="C123" s="18" t="str">
        <f>VLOOKUP($B123,'[1]synthèse figée 23-06'!$B$12:$R$280,3,FALSE)</f>
        <v>elm</v>
      </c>
      <c r="D123" s="19" t="str">
        <f>VLOOKUP($B123,'[1]synthèse figée 23-06'!$B$12:$R$280,4,FALSE)</f>
        <v>AUDIN MAURICE (ZEP)</v>
      </c>
      <c r="E123" s="18">
        <f>VLOOKUP($B123,'[1]synthèse figée 23-06'!$B$12:$R$280,5,FALSE)</f>
        <v>258</v>
      </c>
      <c r="F123" s="18">
        <f>VLOOKUP($B123,'[1]synthèse figée 23-06'!$B$12:$R$280,6,FALSE)</f>
        <v>11</v>
      </c>
      <c r="G123" s="18">
        <f>VLOOKUP($B123,'[1]synthèse figée 23-06'!$B$12:$R$280,7,FALSE)</f>
      </c>
      <c r="H123" s="18">
        <f>VLOOKUP($B123,'[1]synthèse figée 23-06'!$B$12:$R$280,8,FALSE)</f>
        <v>11</v>
      </c>
      <c r="I123" s="20">
        <f>E123/H123</f>
        <v>23.454545454545453</v>
      </c>
      <c r="J123" s="18">
        <f>VLOOKUP($B123,'[1]synthèse figée 23-06'!$B$12:$R$280,10,FALSE)</f>
        <v>269</v>
      </c>
      <c r="K123" s="20">
        <f>J123/H123</f>
        <v>24.454545454545453</v>
      </c>
      <c r="L123" s="18" t="str">
        <f>VLOOKUP($B123,'[1]synthèse figée 23-06'!$B$12:$R$280,12,FALSE)</f>
        <v>O</v>
      </c>
      <c r="M123" s="18">
        <f>VLOOKUP($B123,'[1]synthèse figée 23-06'!$B$12:$R$280,13,FALSE)</f>
        <v>12</v>
      </c>
      <c r="N123" s="20">
        <f>J123/M123</f>
        <v>22.416666666666668</v>
      </c>
    </row>
    <row r="124" spans="1:14" s="21" customFormat="1" ht="12.75">
      <c r="A124" s="17"/>
      <c r="B124" s="18" t="s">
        <v>119</v>
      </c>
      <c r="C124" s="18" t="str">
        <f>VLOOKUP($B124,'[1]synthèse figée 23-06'!$B$12:$R$280,3,FALSE)</f>
        <v>elm</v>
      </c>
      <c r="D124" s="19" t="str">
        <f>VLOOKUP($B124,'[1]synthèse figée 23-06'!$B$12:$R$280,4,FALSE)</f>
        <v>CALMETTE</v>
      </c>
      <c r="E124" s="18">
        <f>VLOOKUP($B124,'[1]synthèse figée 23-06'!$B$12:$R$280,5,FALSE)</f>
        <v>128</v>
      </c>
      <c r="F124" s="18">
        <f>VLOOKUP($B124,'[1]synthèse figée 23-06'!$B$12:$R$280,6,FALSE)</f>
        <v>0</v>
      </c>
      <c r="G124" s="18" t="str">
        <f>VLOOKUP($B124,'[1]synthèse figée 23-06'!$B$12:$R$280,7,FALSE)</f>
        <v>2 transferts + 2 O</v>
      </c>
      <c r="H124" s="18">
        <f>VLOOKUP($B124,'[1]synthèse figée 23-06'!$B$12:$R$280,8,FALSE)</f>
        <v>4</v>
      </c>
      <c r="I124" s="20">
        <f>E124/H124</f>
        <v>32</v>
      </c>
      <c r="J124" s="18">
        <f>VLOOKUP($B124,'[1]synthèse figée 23-06'!$B$12:$R$280,10,FALSE)</f>
        <v>120</v>
      </c>
      <c r="K124" s="20">
        <f>J124/H124</f>
        <v>30</v>
      </c>
      <c r="L124" s="18" t="str">
        <f>VLOOKUP($B124,'[1]synthèse figée 23-06'!$B$12:$R$280,12,FALSE)</f>
        <v>O</v>
      </c>
      <c r="M124" s="18">
        <f>VLOOKUP($B124,'[1]synthèse figée 23-06'!$B$12:$R$280,13,FALSE)</f>
        <v>5</v>
      </c>
      <c r="N124" s="20">
        <f>J124/M124</f>
        <v>24</v>
      </c>
    </row>
    <row r="125" spans="1:14" s="21" customFormat="1" ht="12.75">
      <c r="A125" s="17"/>
      <c r="B125" s="18" t="s">
        <v>120</v>
      </c>
      <c r="C125" s="18" t="str">
        <f>VLOOKUP($B125,'[1]synthèse figée 23-06'!$B$12:$R$280,3,FALSE)</f>
        <v>elm</v>
      </c>
      <c r="D125" s="19" t="str">
        <f>VLOOKUP($B125,'[1]synthèse figée 23-06'!$B$12:$R$280,4,FALSE)</f>
        <v>MOQUET GUY</v>
      </c>
      <c r="E125" s="18">
        <f>VLOOKUP($B125,'[1]synthèse figée 23-06'!$B$12:$R$280,5,FALSE)</f>
        <v>226</v>
      </c>
      <c r="F125" s="18">
        <f>VLOOKUP($B125,'[1]synthèse figée 23-06'!$B$12:$R$280,6,FALSE)</f>
        <v>9</v>
      </c>
      <c r="G125" s="18" t="str">
        <f>VLOOKUP($B125,'[1]synthèse figée 23-06'!$B$12:$R$280,7,FALSE)</f>
        <v>AS</v>
      </c>
      <c r="H125" s="18">
        <f>VLOOKUP($B125,'[1]synthèse figée 23-06'!$B$12:$R$280,8,FALSE)</f>
        <v>9</v>
      </c>
      <c r="I125" s="20">
        <f>E125/H125</f>
        <v>25.11111111111111</v>
      </c>
      <c r="J125" s="18">
        <f>VLOOKUP($B125,'[1]synthèse figée 23-06'!$B$12:$R$280,10,FALSE)</f>
        <v>233</v>
      </c>
      <c r="K125" s="20">
        <f>J125/H125</f>
        <v>25.88888888888889</v>
      </c>
      <c r="L125" s="18" t="str">
        <f>VLOOKUP($B125,'[1]synthèse figée 23-06'!$B$12:$R$280,12,FALSE)</f>
        <v>O</v>
      </c>
      <c r="M125" s="18">
        <f>VLOOKUP($B125,'[1]synthèse figée 23-06'!$B$12:$R$280,13,FALSE)</f>
        <v>10</v>
      </c>
      <c r="N125" s="20">
        <f>J125/M125</f>
        <v>23.3</v>
      </c>
    </row>
    <row r="126" spans="2:14" ht="12.75">
      <c r="B126" s="7"/>
      <c r="C126" s="7"/>
      <c r="D126" s="23"/>
      <c r="E126" s="24"/>
      <c r="F126" s="24"/>
      <c r="G126" s="7"/>
      <c r="H126" s="24"/>
      <c r="I126" s="25"/>
      <c r="J126" s="24"/>
      <c r="K126" s="25"/>
      <c r="L126" s="45"/>
      <c r="M126" s="27">
        <f>SUM(M122:M125)-SUM(H122:H125)</f>
        <v>2</v>
      </c>
      <c r="N126" s="25"/>
    </row>
    <row r="127" spans="2:14" s="1" customFormat="1" ht="4.5" customHeight="1">
      <c r="B127" s="4"/>
      <c r="C127" s="4"/>
      <c r="D127" s="39"/>
      <c r="G127" s="4"/>
      <c r="I127" s="40"/>
      <c r="K127" s="40"/>
      <c r="L127" s="41"/>
      <c r="M127" s="42"/>
      <c r="N127" s="40"/>
    </row>
    <row r="128" spans="2:14" ht="12.75">
      <c r="B128" s="4"/>
      <c r="C128" s="4"/>
      <c r="D128" s="39"/>
      <c r="E128" s="1"/>
      <c r="F128" s="1"/>
      <c r="G128" s="4"/>
      <c r="H128" s="1"/>
      <c r="I128" s="40"/>
      <c r="J128" s="1"/>
      <c r="K128" s="40"/>
      <c r="L128" s="41"/>
      <c r="M128" s="43"/>
      <c r="N128" s="32"/>
    </row>
    <row r="129" spans="1:14" s="6" customFormat="1" ht="15" customHeight="1">
      <c r="A129" s="4"/>
      <c r="B129" s="5"/>
      <c r="D129" s="2"/>
      <c r="E129" s="57" t="s">
        <v>1</v>
      </c>
      <c r="F129" s="58"/>
      <c r="G129" s="58"/>
      <c r="H129" s="58"/>
      <c r="I129" s="59"/>
      <c r="J129" s="57" t="s">
        <v>2</v>
      </c>
      <c r="K129" s="58"/>
      <c r="L129" s="58"/>
      <c r="M129" s="58"/>
      <c r="N129" s="59"/>
    </row>
    <row r="130" spans="1:14" s="10" customFormat="1" ht="52.5" customHeight="1">
      <c r="A130" s="8"/>
      <c r="B130" s="9" t="s">
        <v>3</v>
      </c>
      <c r="C130" s="9" t="s">
        <v>4</v>
      </c>
      <c r="D130" s="9" t="s">
        <v>5</v>
      </c>
      <c r="E130" s="9" t="s">
        <v>6</v>
      </c>
      <c r="F130" s="9" t="s">
        <v>7</v>
      </c>
      <c r="G130" s="9" t="s">
        <v>8</v>
      </c>
      <c r="H130" s="9" t="s">
        <v>9</v>
      </c>
      <c r="I130" s="9" t="s">
        <v>10</v>
      </c>
      <c r="J130" s="9" t="s">
        <v>11</v>
      </c>
      <c r="K130" s="9" t="s">
        <v>12</v>
      </c>
      <c r="L130" s="9" t="s">
        <v>8</v>
      </c>
      <c r="M130" s="9" t="s">
        <v>9</v>
      </c>
      <c r="N130" s="9" t="s">
        <v>13</v>
      </c>
    </row>
    <row r="131" spans="1:14" s="1" customFormat="1" ht="12.75">
      <c r="A131" s="11" t="s">
        <v>121</v>
      </c>
      <c r="B131" s="29"/>
      <c r="C131" s="29"/>
      <c r="D131" s="30"/>
      <c r="E131" s="31"/>
      <c r="F131" s="31"/>
      <c r="G131" s="29"/>
      <c r="H131" s="31"/>
      <c r="I131" s="32"/>
      <c r="J131" s="31"/>
      <c r="K131" s="32"/>
      <c r="L131" s="33"/>
      <c r="M131" s="31"/>
      <c r="N131" s="32"/>
    </row>
    <row r="132" spans="1:14" s="21" customFormat="1" ht="12.75">
      <c r="A132" s="17"/>
      <c r="B132" s="18" t="s">
        <v>122</v>
      </c>
      <c r="C132" s="18" t="str">
        <f>VLOOKUP($B132,'[1]synthèse figée 23-06'!$B$12:$R$280,3,FALSE)</f>
        <v>mat</v>
      </c>
      <c r="D132" s="19" t="str">
        <f>VLOOKUP($B132,'[1]synthèse figée 23-06'!$B$12:$R$280,4,FALSE)</f>
        <v>SEVIGNE</v>
      </c>
      <c r="E132" s="18">
        <f>VLOOKUP($B132,'[1]synthèse figée 23-06'!$B$12:$R$280,5,FALSE)</f>
        <v>178</v>
      </c>
      <c r="F132" s="18">
        <f>VLOOKUP($B132,'[1]synthèse figée 23-06'!$B$12:$R$280,6,FALSE)</f>
        <v>7</v>
      </c>
      <c r="G132" s="18">
        <f>VLOOKUP($B132,'[1]synthèse figée 23-06'!$B$12:$R$280,7,FALSE)</f>
      </c>
      <c r="H132" s="18">
        <f>VLOOKUP($B132,'[1]synthèse figée 23-06'!$B$12:$R$280,8,FALSE)</f>
        <v>7</v>
      </c>
      <c r="I132" s="20">
        <f>E132/H132</f>
        <v>25.428571428571427</v>
      </c>
      <c r="J132" s="18">
        <f>VLOOKUP($B132,'[1]synthèse figée 23-06'!$B$12:$R$280,10,FALSE)</f>
        <v>163</v>
      </c>
      <c r="K132" s="20">
        <f>J132/H132</f>
        <v>23.285714285714285</v>
      </c>
      <c r="L132" s="18" t="str">
        <f>VLOOKUP($B132,'[1]synthèse figée 23-06'!$B$12:$R$280,12,FALSE)</f>
        <v>AS</v>
      </c>
      <c r="M132" s="18">
        <f>VLOOKUP($B132,'[1]synthèse figée 23-06'!$B$12:$R$280,13,FALSE)</f>
        <v>7</v>
      </c>
      <c r="N132" s="20">
        <f>J132/M132</f>
        <v>23.285714285714285</v>
      </c>
    </row>
    <row r="133" spans="1:14" s="21" customFormat="1" ht="12.75">
      <c r="A133" s="17"/>
      <c r="B133" s="18" t="s">
        <v>123</v>
      </c>
      <c r="C133" s="18" t="str">
        <f>VLOOKUP($B133,'[1]synthèse figée 23-06'!$B$12:$R$280,3,FALSE)</f>
        <v>mat</v>
      </c>
      <c r="D133" s="19" t="str">
        <f>VLOOKUP($B133,'[1]synthèse figée 23-06'!$B$12:$R$280,4,FALSE)</f>
        <v>VILLON FRANCOIS (ZEP)</v>
      </c>
      <c r="E133" s="18">
        <f>VLOOKUP($B133,'[1]synthèse figée 23-06'!$B$12:$R$280,5,FALSE)</f>
        <v>236</v>
      </c>
      <c r="F133" s="18">
        <f>VLOOKUP($B133,'[1]synthèse figée 23-06'!$B$12:$R$280,6,FALSE)</f>
        <v>10</v>
      </c>
      <c r="G133" s="18">
        <f>VLOOKUP($B133,'[1]synthèse figée 23-06'!$B$12:$R$280,7,FALSE)</f>
      </c>
      <c r="H133" s="18">
        <f>VLOOKUP($B133,'[1]synthèse figée 23-06'!$B$12:$R$280,8,FALSE)</f>
        <v>10</v>
      </c>
      <c r="I133" s="20">
        <f>E133/H133</f>
        <v>23.6</v>
      </c>
      <c r="J133" s="18">
        <f>VLOOKUP($B133,'[1]synthèse figée 23-06'!$B$12:$R$280,10,FALSE)</f>
        <v>227</v>
      </c>
      <c r="K133" s="20">
        <f>J133/H133</f>
        <v>22.7</v>
      </c>
      <c r="L133" s="18" t="str">
        <f>VLOOKUP($B133,'[1]synthèse figée 23-06'!$B$12:$R$280,12,FALSE)</f>
        <v>AS</v>
      </c>
      <c r="M133" s="18">
        <f>VLOOKUP($B133,'[1]synthèse figée 23-06'!$B$12:$R$280,13,FALSE)</f>
        <v>10</v>
      </c>
      <c r="N133" s="20">
        <f>J133/M133</f>
        <v>22.7</v>
      </c>
    </row>
    <row r="134" spans="1:14" s="21" customFormat="1" ht="12.75">
      <c r="A134" s="17"/>
      <c r="B134" s="18" t="s">
        <v>124</v>
      </c>
      <c r="C134" s="18" t="str">
        <f>VLOOKUP($B134,'[1]synthèse figée 23-06'!$B$12:$R$280,3,FALSE)</f>
        <v>elm</v>
      </c>
      <c r="D134" s="19" t="str">
        <f>VLOOKUP($B134,'[1]synthèse figée 23-06'!$B$12:$R$280,4,FALSE)</f>
        <v>LAMARTINE</v>
      </c>
      <c r="E134" s="18">
        <f>VLOOKUP($B134,'[1]synthèse figée 23-06'!$B$12:$R$280,5,FALSE)</f>
        <v>311</v>
      </c>
      <c r="F134" s="18">
        <f>VLOOKUP($B134,'[1]synthèse figée 23-06'!$B$12:$R$280,6,FALSE)</f>
        <v>13</v>
      </c>
      <c r="G134" s="18">
        <f>VLOOKUP($B134,'[1]synthèse figée 23-06'!$B$12:$R$280,7,FALSE)</f>
      </c>
      <c r="H134" s="18">
        <f>VLOOKUP($B134,'[1]synthèse figée 23-06'!$B$12:$R$280,8,FALSE)</f>
        <v>13</v>
      </c>
      <c r="I134" s="20">
        <f>E134/H134</f>
        <v>23.923076923076923</v>
      </c>
      <c r="J134" s="18">
        <f>VLOOKUP($B134,'[1]synthèse figée 23-06'!$B$12:$R$280,10,FALSE)</f>
        <v>302</v>
      </c>
      <c r="K134" s="20">
        <f>J134/H134</f>
        <v>23.23076923076923</v>
      </c>
      <c r="L134" s="18" t="str">
        <f>VLOOKUP($B134,'[1]synthèse figée 23-06'!$B$12:$R$280,12,FALSE)</f>
        <v>AS</v>
      </c>
      <c r="M134" s="18">
        <f>VLOOKUP($B134,'[1]synthèse figée 23-06'!$B$12:$R$280,13,FALSE)</f>
        <v>13</v>
      </c>
      <c r="N134" s="20">
        <f>J134/M134</f>
        <v>23.23076923076923</v>
      </c>
    </row>
    <row r="135" spans="2:14" ht="12.75">
      <c r="B135" s="7"/>
      <c r="C135" s="7"/>
      <c r="D135" s="23"/>
      <c r="E135" s="24"/>
      <c r="F135" s="24"/>
      <c r="G135" s="7"/>
      <c r="H135" s="24"/>
      <c r="I135" s="25"/>
      <c r="J135" s="24"/>
      <c r="K135" s="25"/>
      <c r="L135" s="26"/>
      <c r="M135" s="27">
        <f>SUM(M132:M134)-SUM(H132:H134)</f>
        <v>0</v>
      </c>
      <c r="N135" s="28"/>
    </row>
    <row r="136" spans="1:14" s="1" customFormat="1" ht="12.75">
      <c r="A136" s="11" t="s">
        <v>125</v>
      </c>
      <c r="B136" s="29"/>
      <c r="C136" s="29"/>
      <c r="D136" s="30"/>
      <c r="E136" s="31"/>
      <c r="F136" s="31"/>
      <c r="G136" s="29"/>
      <c r="H136" s="31"/>
      <c r="I136" s="32"/>
      <c r="J136" s="31"/>
      <c r="K136" s="32"/>
      <c r="L136" s="33"/>
      <c r="M136" s="31"/>
      <c r="N136" s="32"/>
    </row>
    <row r="137" spans="1:14" s="21" customFormat="1" ht="12.75">
      <c r="A137" s="17"/>
      <c r="B137" s="18" t="s">
        <v>126</v>
      </c>
      <c r="C137" s="18" t="str">
        <f>VLOOKUP($B137,'[1]synthèse figée 23-06'!$B$12:$R$280,3,FALSE)</f>
        <v>mat</v>
      </c>
      <c r="D137" s="19" t="str">
        <f>VLOOKUP($B137,'[1]synthèse figée 23-06'!$B$12:$R$280,4,FALSE)</f>
        <v>COTTON EUGENIE</v>
      </c>
      <c r="E137" s="18">
        <f>VLOOKUP($B137,'[1]synthèse figée 23-06'!$B$12:$R$280,5,FALSE)</f>
        <v>166</v>
      </c>
      <c r="F137" s="18">
        <f>VLOOKUP($B137,'[1]synthèse figée 23-06'!$B$12:$R$280,6,FALSE)</f>
        <v>7</v>
      </c>
      <c r="G137" s="18" t="str">
        <f>VLOOKUP($B137,'[1]synthèse figée 23-06'!$B$12:$R$280,7,FALSE)</f>
        <v>AS</v>
      </c>
      <c r="H137" s="18">
        <f>VLOOKUP($B137,'[1]synthèse figée 23-06'!$B$12:$R$280,8,FALSE)</f>
        <v>7</v>
      </c>
      <c r="I137" s="20">
        <f>E137/H137</f>
        <v>23.714285714285715</v>
      </c>
      <c r="J137" s="18">
        <f>VLOOKUP($B137,'[1]synthèse figée 23-06'!$B$12:$R$280,10,FALSE)</f>
        <v>175</v>
      </c>
      <c r="K137" s="20">
        <f>J137/H137</f>
        <v>25</v>
      </c>
      <c r="L137" s="18" t="str">
        <f>VLOOKUP($B137,'[1]synthèse figée 23-06'!$B$12:$R$280,12,FALSE)</f>
        <v>AS</v>
      </c>
      <c r="M137" s="18">
        <f>VLOOKUP($B137,'[1]synthèse figée 23-06'!$B$12:$R$280,13,FALSE)</f>
        <v>7</v>
      </c>
      <c r="N137" s="20">
        <f>J137/M137</f>
        <v>25</v>
      </c>
    </row>
    <row r="138" spans="1:14" s="21" customFormat="1" ht="12.75">
      <c r="A138" s="17"/>
      <c r="B138" s="18" t="s">
        <v>127</v>
      </c>
      <c r="C138" s="18" t="str">
        <f>VLOOKUP($B138,'[1]synthèse figée 23-06'!$B$12:$R$280,3,FALSE)</f>
        <v>mat</v>
      </c>
      <c r="D138" s="19" t="str">
        <f>VLOOKUP($B138,'[1]synthèse figée 23-06'!$B$12:$R$280,4,FALSE)</f>
        <v>MALRAUX ANDRE</v>
      </c>
      <c r="E138" s="18">
        <f>VLOOKUP($B138,'[1]synthèse figée 23-06'!$B$12:$R$280,5,FALSE)</f>
        <v>138</v>
      </c>
      <c r="F138" s="18">
        <f>VLOOKUP($B138,'[1]synthèse figée 23-06'!$B$12:$R$280,6,FALSE)</f>
        <v>6</v>
      </c>
      <c r="G138" s="18">
        <f>VLOOKUP($B138,'[1]synthèse figée 23-06'!$B$12:$R$280,7,FALSE)</f>
      </c>
      <c r="H138" s="18">
        <f>VLOOKUP($B138,'[1]synthèse figée 23-06'!$B$12:$R$280,8,FALSE)</f>
        <v>6</v>
      </c>
      <c r="I138" s="20">
        <f>E138/H138</f>
        <v>23</v>
      </c>
      <c r="J138" s="18">
        <f>VLOOKUP($B138,'[1]synthèse figée 23-06'!$B$12:$R$280,10,FALSE)</f>
        <v>124</v>
      </c>
      <c r="K138" s="20">
        <f>J138/H138</f>
        <v>20.666666666666668</v>
      </c>
      <c r="L138" s="18" t="str">
        <f>VLOOKUP($B138,'[1]synthèse figée 23-06'!$B$12:$R$280,12,FALSE)</f>
        <v>F</v>
      </c>
      <c r="M138" s="18">
        <f>VLOOKUP($B138,'[1]synthèse figée 23-06'!$B$12:$R$280,13,FALSE)</f>
        <v>5</v>
      </c>
      <c r="N138" s="20">
        <f>J138/M138</f>
        <v>24.8</v>
      </c>
    </row>
    <row r="139" spans="1:14" s="21" customFormat="1" ht="12.75">
      <c r="A139" s="17"/>
      <c r="B139" s="18" t="s">
        <v>128</v>
      </c>
      <c r="C139" s="18" t="str">
        <f>VLOOKUP($B139,'[1]synthèse figée 23-06'!$B$12:$R$280,3,FALSE)</f>
        <v>elm</v>
      </c>
      <c r="D139" s="19" t="str">
        <f>VLOOKUP($B139,'[1]synthèse figée 23-06'!$B$12:$R$280,4,FALSE)</f>
        <v>FRANCE ANATOLE</v>
      </c>
      <c r="E139" s="18">
        <f>VLOOKUP($B139,'[1]synthèse figée 23-06'!$B$12:$R$280,5,FALSE)</f>
        <v>275</v>
      </c>
      <c r="F139" s="18">
        <f>VLOOKUP($B139,'[1]synthèse figée 23-06'!$B$12:$R$280,6,FALSE)</f>
        <v>12</v>
      </c>
      <c r="G139" s="18" t="str">
        <f>VLOOKUP($B139,'[1]synthèse figée 23-06'!$B$12:$R$280,7,FALSE)</f>
        <v>AS</v>
      </c>
      <c r="H139" s="18">
        <f>VLOOKUP($B139,'[1]synthèse figée 23-06'!$B$12:$R$280,8,FALSE)</f>
        <v>12</v>
      </c>
      <c r="I139" s="20">
        <f>E139/H139</f>
        <v>22.916666666666668</v>
      </c>
      <c r="J139" s="18">
        <f>VLOOKUP($B139,'[1]synthèse figée 23-06'!$B$12:$R$280,10,FALSE)</f>
        <v>279</v>
      </c>
      <c r="K139" s="20">
        <f>J139/H139</f>
        <v>23.25</v>
      </c>
      <c r="L139" s="18" t="str">
        <f>VLOOKUP($B139,'[1]synthèse figée 23-06'!$B$12:$R$280,12,FALSE)</f>
        <v>AS</v>
      </c>
      <c r="M139" s="18">
        <f>VLOOKUP($B139,'[1]synthèse figée 23-06'!$B$12:$R$280,13,FALSE)</f>
        <v>12</v>
      </c>
      <c r="N139" s="20">
        <f>J139/M139</f>
        <v>23.25</v>
      </c>
    </row>
    <row r="140" spans="2:14" ht="12.75">
      <c r="B140" s="7"/>
      <c r="C140" s="7"/>
      <c r="D140" s="23"/>
      <c r="E140" s="24"/>
      <c r="F140" s="24"/>
      <c r="G140" s="7"/>
      <c r="H140" s="24"/>
      <c r="I140" s="25"/>
      <c r="J140" s="24"/>
      <c r="K140" s="25"/>
      <c r="L140" s="26"/>
      <c r="M140" s="27">
        <f>SUM(M137:M139)-SUM(H137:H139)</f>
        <v>-1</v>
      </c>
      <c r="N140" s="28"/>
    </row>
    <row r="141" spans="1:14" s="1" customFormat="1" ht="12.75">
      <c r="A141" s="11" t="s">
        <v>129</v>
      </c>
      <c r="B141" s="29"/>
      <c r="C141" s="29"/>
      <c r="D141" s="30"/>
      <c r="E141" s="31"/>
      <c r="F141" s="31"/>
      <c r="G141" s="29"/>
      <c r="H141" s="31"/>
      <c r="I141" s="32"/>
      <c r="J141" s="31"/>
      <c r="K141" s="32"/>
      <c r="L141" s="33"/>
      <c r="M141" s="31"/>
      <c r="N141" s="32"/>
    </row>
    <row r="142" spans="1:14" s="21" customFormat="1" ht="12.75">
      <c r="A142" s="17"/>
      <c r="B142" s="18" t="s">
        <v>130</v>
      </c>
      <c r="C142" s="18" t="str">
        <f>VLOOKUP($B142,'[1]synthèse figée 23-06'!$B$12:$R$280,3,FALSE)</f>
        <v>mat</v>
      </c>
      <c r="D142" s="19" t="str">
        <f>VLOOKUP($B142,'[1]synthèse figée 23-06'!$B$12:$R$280,4,FALSE)</f>
        <v>VERT-GALANT</v>
      </c>
      <c r="E142" s="18">
        <f>VLOOKUP($B142,'[1]synthèse figée 23-06'!$B$12:$R$280,5,FALSE)</f>
        <v>307</v>
      </c>
      <c r="F142" s="18">
        <f>VLOOKUP($B142,'[1]synthèse figée 23-06'!$B$12:$R$280,6,FALSE)</f>
        <v>10</v>
      </c>
      <c r="G142" s="18" t="str">
        <f>VLOOKUP($B142,'[1]synthèse figée 23-06'!$B$12:$R$280,7,FALSE)</f>
        <v>1 O</v>
      </c>
      <c r="H142" s="18">
        <f>VLOOKUP($B142,'[1]synthèse figée 23-06'!$B$12:$R$280,8,FALSE)</f>
        <v>11</v>
      </c>
      <c r="I142" s="20">
        <f aca="true" t="shared" si="12" ref="I142:I147">E142/H142</f>
        <v>27.90909090909091</v>
      </c>
      <c r="J142" s="18">
        <f>VLOOKUP($B142,'[1]synthèse figée 23-06'!$B$12:$R$280,10,FALSE)</f>
        <v>325</v>
      </c>
      <c r="K142" s="20">
        <f aca="true" t="shared" si="13" ref="K142:K147">J142/H142</f>
        <v>29.545454545454547</v>
      </c>
      <c r="L142" s="18" t="str">
        <f>VLOOKUP($B142,'[1]synthèse figée 23-06'!$B$12:$R$280,12,FALSE)</f>
        <v>O</v>
      </c>
      <c r="M142" s="18">
        <f>VLOOKUP($B142,'[1]synthèse figée 23-06'!$B$12:$R$280,13,FALSE)</f>
        <v>12</v>
      </c>
      <c r="N142" s="20">
        <f aca="true" t="shared" si="14" ref="N142:N147">J142/M142</f>
        <v>27.083333333333332</v>
      </c>
    </row>
    <row r="143" spans="1:14" s="21" customFormat="1" ht="12.75">
      <c r="A143" s="17"/>
      <c r="B143" s="18" t="s">
        <v>131</v>
      </c>
      <c r="C143" s="18" t="str">
        <f>VLOOKUP($B143,'[1]synthèse figée 23-06'!$B$12:$R$280,3,FALSE)</f>
        <v>elm</v>
      </c>
      <c r="D143" s="19" t="str">
        <f>VLOOKUP($B143,'[1]synthèse figée 23-06'!$B$12:$R$280,4,FALSE)</f>
        <v>DE GAULLE CHARLES (AZ2)</v>
      </c>
      <c r="E143" s="18">
        <f>VLOOKUP($B143,'[1]synthèse figée 23-06'!$B$12:$R$280,5,FALSE)</f>
        <v>336</v>
      </c>
      <c r="F143" s="18">
        <f>VLOOKUP($B143,'[1]synthèse figée 23-06'!$B$12:$R$280,6,FALSE)</f>
        <v>14</v>
      </c>
      <c r="G143" s="18" t="str">
        <f>VLOOKUP($B143,'[1]synthèse figée 23-06'!$B$12:$R$280,7,FALSE)</f>
        <v>1 OR</v>
      </c>
      <c r="H143" s="18">
        <f>VLOOKUP($B143,'[1]synthèse figée 23-06'!$B$12:$R$280,8,FALSE)</f>
        <v>14</v>
      </c>
      <c r="I143" s="20">
        <f t="shared" si="12"/>
        <v>24</v>
      </c>
      <c r="J143" s="18">
        <f>VLOOKUP($B143,'[1]synthèse figée 23-06'!$B$12:$R$280,10,FALSE)</f>
        <v>340</v>
      </c>
      <c r="K143" s="20">
        <f t="shared" si="13"/>
        <v>24.285714285714285</v>
      </c>
      <c r="L143" s="18" t="str">
        <f>VLOOKUP($B143,'[1]synthèse figée 23-06'!$B$12:$R$280,12,FALSE)</f>
        <v>OR-&gt;O</v>
      </c>
      <c r="M143" s="18">
        <f>VLOOKUP($B143,'[1]synthèse figée 23-06'!$B$12:$R$280,13,FALSE)</f>
        <v>15</v>
      </c>
      <c r="N143" s="20">
        <f t="shared" si="14"/>
        <v>22.666666666666668</v>
      </c>
    </row>
    <row r="144" spans="1:14" s="21" customFormat="1" ht="12.75">
      <c r="A144" s="17"/>
      <c r="B144" s="18" t="s">
        <v>132</v>
      </c>
      <c r="C144" s="18" t="str">
        <f>VLOOKUP($B144,'[1]synthèse figée 23-06'!$B$12:$R$280,3,FALSE)</f>
        <v>elm</v>
      </c>
      <c r="D144" s="19" t="str">
        <f>VLOOKUP($B144,'[1]synthèse figée 23-06'!$B$12:$R$280,4,FALSE)</f>
        <v>MARIE LAURENCIN</v>
      </c>
      <c r="E144" s="18">
        <f>VLOOKUP($B144,'[1]synthèse figée 23-06'!$B$12:$R$280,5,FALSE)</f>
        <v>211</v>
      </c>
      <c r="F144" s="18">
        <f>VLOOKUP($B144,'[1]synthèse figée 23-06'!$B$12:$R$280,6,FALSE)</f>
        <v>8</v>
      </c>
      <c r="G144" s="18">
        <f>VLOOKUP($B144,'[1]synthèse figée 23-06'!$B$12:$R$280,7,FALSE)</f>
      </c>
      <c r="H144" s="18">
        <f>VLOOKUP($B144,'[1]synthèse figée 23-06'!$B$12:$R$280,8,FALSE)</f>
        <v>8</v>
      </c>
      <c r="I144" s="20">
        <f t="shared" si="12"/>
        <v>26.375</v>
      </c>
      <c r="J144" s="18">
        <f>VLOOKUP($B144,'[1]synthèse figée 23-06'!$B$12:$R$280,10,FALSE)</f>
        <v>214</v>
      </c>
      <c r="K144" s="20">
        <f t="shared" si="13"/>
        <v>26.75</v>
      </c>
      <c r="L144" s="18" t="str">
        <f>VLOOKUP($B144,'[1]synthèse figée 23-06'!$B$12:$R$280,12,FALSE)</f>
        <v>O</v>
      </c>
      <c r="M144" s="18">
        <f>VLOOKUP($B144,'[1]synthèse figée 23-06'!$B$12:$R$280,13,FALSE)</f>
        <v>9</v>
      </c>
      <c r="N144" s="20">
        <f t="shared" si="14"/>
        <v>23.77777777777778</v>
      </c>
    </row>
    <row r="145" spans="1:14" s="21" customFormat="1" ht="12.75">
      <c r="A145" s="17"/>
      <c r="B145" s="18" t="s">
        <v>133</v>
      </c>
      <c r="C145" s="18" t="str">
        <f>VLOOKUP($B145,'[1]synthèse figée 23-06'!$B$12:$R$280,3,FALSE)</f>
        <v>elm</v>
      </c>
      <c r="D145" s="19" t="str">
        <f>VLOOKUP($B145,'[1]synthèse figée 23-06'!$B$12:$R$280,4,FALSE)</f>
        <v>PEGUY CHARLES (ZEP)</v>
      </c>
      <c r="E145" s="18">
        <f>VLOOKUP($B145,'[1]synthèse figée 23-06'!$B$12:$R$280,5,FALSE)</f>
        <v>186</v>
      </c>
      <c r="F145" s="18">
        <f>VLOOKUP($B145,'[1]synthèse figée 23-06'!$B$12:$R$280,6,FALSE)</f>
        <v>7</v>
      </c>
      <c r="G145" s="18">
        <f>VLOOKUP($B145,'[1]synthèse figée 23-06'!$B$12:$R$280,7,FALSE)</f>
      </c>
      <c r="H145" s="18">
        <f>VLOOKUP($B145,'[1]synthèse figée 23-06'!$B$12:$R$280,8,FALSE)</f>
        <v>7</v>
      </c>
      <c r="I145" s="20">
        <f t="shared" si="12"/>
        <v>26.571428571428573</v>
      </c>
      <c r="J145" s="18">
        <f>VLOOKUP($B145,'[1]synthèse figée 23-06'!$B$12:$R$280,10,FALSE)</f>
        <v>179</v>
      </c>
      <c r="K145" s="20">
        <f t="shared" si="13"/>
        <v>25.571428571428573</v>
      </c>
      <c r="L145" s="18" t="str">
        <f>VLOOKUP($B145,'[1]synthèse figée 23-06'!$B$12:$R$280,12,FALSE)</f>
        <v>O</v>
      </c>
      <c r="M145" s="18">
        <f>VLOOKUP($B145,'[1]synthèse figée 23-06'!$B$12:$R$280,13,FALSE)</f>
        <v>8</v>
      </c>
      <c r="N145" s="20">
        <f t="shared" si="14"/>
        <v>22.375</v>
      </c>
    </row>
    <row r="146" spans="1:14" s="21" customFormat="1" ht="12.75">
      <c r="A146" s="17"/>
      <c r="B146" s="18" t="s">
        <v>134</v>
      </c>
      <c r="C146" s="18" t="str">
        <f>VLOOKUP($B146,'[1]synthèse figée 23-06'!$B$12:$R$280,3,FALSE)</f>
        <v>elm</v>
      </c>
      <c r="D146" s="19" t="str">
        <f>VLOOKUP($B146,'[1]synthèse figée 23-06'!$B$12:$R$280,4,FALSE)</f>
        <v>SAINT-EXUPERY</v>
      </c>
      <c r="E146" s="18">
        <f>VLOOKUP($B146,'[1]synthèse figée 23-06'!$B$12:$R$280,5,FALSE)</f>
        <v>228</v>
      </c>
      <c r="F146" s="18">
        <f>VLOOKUP($B146,'[1]synthèse figée 23-06'!$B$12:$R$280,6,FALSE)</f>
        <v>9</v>
      </c>
      <c r="G146" s="18">
        <f>VLOOKUP($B146,'[1]synthèse figée 23-06'!$B$12:$R$280,7,FALSE)</f>
      </c>
      <c r="H146" s="18">
        <f>VLOOKUP($B146,'[1]synthèse figée 23-06'!$B$12:$R$280,8,FALSE)</f>
        <v>9</v>
      </c>
      <c r="I146" s="20">
        <f t="shared" si="12"/>
        <v>25.333333333333332</v>
      </c>
      <c r="J146" s="18">
        <f>VLOOKUP($B146,'[1]synthèse figée 23-06'!$B$12:$R$280,10,FALSE)</f>
        <v>231</v>
      </c>
      <c r="K146" s="20">
        <f t="shared" si="13"/>
        <v>25.666666666666668</v>
      </c>
      <c r="L146" s="18" t="str">
        <f>VLOOKUP($B146,'[1]synthèse figée 23-06'!$B$12:$R$280,12,FALSE)</f>
        <v>AS</v>
      </c>
      <c r="M146" s="18">
        <f>VLOOKUP($B146,'[1]synthèse figée 23-06'!$B$12:$R$280,13,FALSE)</f>
        <v>9</v>
      </c>
      <c r="N146" s="20">
        <f t="shared" si="14"/>
        <v>25.666666666666668</v>
      </c>
    </row>
    <row r="147" spans="1:14" s="21" customFormat="1" ht="12.75">
      <c r="A147" s="17"/>
      <c r="B147" s="18" t="s">
        <v>135</v>
      </c>
      <c r="C147" s="18" t="str">
        <f>VLOOKUP($B147,'[1]synthèse figée 23-06'!$B$12:$R$280,3,FALSE)</f>
        <v>elm</v>
      </c>
      <c r="D147" s="19" t="str">
        <f>VLOOKUP($B147,'[1]synthèse figée 23-06'!$B$12:$R$280,4,FALSE)</f>
        <v>VERT-GALANT 2</v>
      </c>
      <c r="E147" s="18">
        <f>VLOOKUP($B147,'[1]synthèse figée 23-06'!$B$12:$R$280,5,FALSE)</f>
        <v>209</v>
      </c>
      <c r="F147" s="18">
        <f>VLOOKUP($B147,'[1]synthèse figée 23-06'!$B$12:$R$280,6,FALSE)</f>
        <v>8</v>
      </c>
      <c r="G147" s="18" t="str">
        <f>VLOOKUP($B147,'[1]synthèse figée 23-06'!$B$12:$R$280,7,FALSE)</f>
        <v>1 OR</v>
      </c>
      <c r="H147" s="18">
        <f>VLOOKUP($B147,'[1]synthèse figée 23-06'!$B$12:$R$280,8,FALSE)</f>
        <v>8</v>
      </c>
      <c r="I147" s="20">
        <f t="shared" si="12"/>
        <v>26.125</v>
      </c>
      <c r="J147" s="18">
        <f>VLOOKUP($B147,'[1]synthèse figée 23-06'!$B$12:$R$280,10,FALSE)</f>
        <v>217</v>
      </c>
      <c r="K147" s="20">
        <f t="shared" si="13"/>
        <v>27.125</v>
      </c>
      <c r="L147" s="18" t="str">
        <f>VLOOKUP($B147,'[1]synthèse figée 23-06'!$B$12:$R$280,12,FALSE)</f>
        <v>OR-&gt;O</v>
      </c>
      <c r="M147" s="18">
        <f>VLOOKUP($B147,'[1]synthèse figée 23-06'!$B$12:$R$280,13,FALSE)</f>
        <v>9</v>
      </c>
      <c r="N147" s="20">
        <f t="shared" si="14"/>
        <v>24.11111111111111</v>
      </c>
    </row>
    <row r="148" spans="2:14" ht="12.75">
      <c r="B148" s="7"/>
      <c r="C148" s="7"/>
      <c r="D148" s="23"/>
      <c r="E148" s="24"/>
      <c r="F148" s="24"/>
      <c r="G148" s="7"/>
      <c r="H148" s="24"/>
      <c r="I148" s="25"/>
      <c r="J148" s="24"/>
      <c r="K148" s="25"/>
      <c r="L148" s="26"/>
      <c r="M148" s="27">
        <f>SUM(M142:M147)-SUM(H142:H147)</f>
        <v>5</v>
      </c>
      <c r="N148" s="28"/>
    </row>
    <row r="149" ht="8.25" customHeight="1"/>
    <row r="150" spans="2:3" ht="22.5" customHeight="1">
      <c r="B150" s="53" t="s">
        <v>136</v>
      </c>
      <c r="C150" s="53"/>
    </row>
    <row r="151" spans="1:14" s="6" customFormat="1" ht="15" customHeight="1">
      <c r="A151" s="4"/>
      <c r="B151" s="5"/>
      <c r="D151" s="2"/>
      <c r="E151" s="54" t="s">
        <v>1</v>
      </c>
      <c r="F151" s="55"/>
      <c r="G151" s="55"/>
      <c r="H151" s="55"/>
      <c r="I151" s="56"/>
      <c r="J151" s="54" t="s">
        <v>2</v>
      </c>
      <c r="K151" s="55"/>
      <c r="L151" s="55"/>
      <c r="M151" s="55"/>
      <c r="N151" s="56"/>
    </row>
    <row r="152" spans="1:14" s="10" customFormat="1" ht="52.5" customHeight="1">
      <c r="A152" s="8"/>
      <c r="B152" s="9" t="s">
        <v>3</v>
      </c>
      <c r="C152" s="9" t="s">
        <v>4</v>
      </c>
      <c r="D152" s="9" t="s">
        <v>5</v>
      </c>
      <c r="E152" s="9" t="s">
        <v>6</v>
      </c>
      <c r="F152" s="9" t="s">
        <v>7</v>
      </c>
      <c r="G152" s="9" t="s">
        <v>8</v>
      </c>
      <c r="H152" s="9" t="s">
        <v>9</v>
      </c>
      <c r="I152" s="9" t="s">
        <v>10</v>
      </c>
      <c r="J152" s="9" t="s">
        <v>11</v>
      </c>
      <c r="K152" s="9" t="s">
        <v>12</v>
      </c>
      <c r="L152" s="9" t="s">
        <v>8</v>
      </c>
      <c r="M152" s="9" t="s">
        <v>9</v>
      </c>
      <c r="N152" s="9" t="s">
        <v>13</v>
      </c>
    </row>
    <row r="153" spans="1:14" s="1" customFormat="1" ht="12.75">
      <c r="A153" s="11" t="s">
        <v>137</v>
      </c>
      <c r="B153" s="12"/>
      <c r="C153" s="12"/>
      <c r="D153" s="13"/>
      <c r="E153" s="14"/>
      <c r="F153" s="14"/>
      <c r="G153" s="12"/>
      <c r="H153" s="14"/>
      <c r="I153" s="15"/>
      <c r="J153" s="14"/>
      <c r="K153" s="15"/>
      <c r="L153" s="16"/>
      <c r="M153" s="14"/>
      <c r="N153" s="15"/>
    </row>
    <row r="154" spans="1:14" s="21" customFormat="1" ht="12.75">
      <c r="A154" s="17"/>
      <c r="B154" s="18" t="s">
        <v>138</v>
      </c>
      <c r="C154" s="18" t="str">
        <f>VLOOKUP($B154,'[1]synthèse figée 23-06'!$B$12:$R$280,3,FALSE)</f>
        <v>mat</v>
      </c>
      <c r="D154" s="19" t="str">
        <f>VLOOKUP($B154,'[1]synthèse figée 23-06'!$B$12:$R$280,4,FALSE)</f>
        <v>LANGEVIN PAUL</v>
      </c>
      <c r="E154" s="18">
        <f>VLOOKUP($B154,'[1]synthèse figée 23-06'!$B$12:$R$280,5,FALSE)</f>
        <v>146</v>
      </c>
      <c r="F154" s="18">
        <f>VLOOKUP($B154,'[1]synthèse figée 23-06'!$B$12:$R$280,6,FALSE)</f>
        <v>6</v>
      </c>
      <c r="G154" s="18">
        <f>VLOOKUP($B154,'[1]synthèse figée 23-06'!$B$12:$R$280,7,FALSE)</f>
      </c>
      <c r="H154" s="18">
        <f>VLOOKUP($B154,'[1]synthèse figée 23-06'!$B$12:$R$280,8,FALSE)</f>
        <v>6</v>
      </c>
      <c r="I154" s="20">
        <f>E154/H154</f>
        <v>24.333333333333332</v>
      </c>
      <c r="J154" s="18">
        <f>VLOOKUP($B154,'[1]synthèse figée 23-06'!$B$12:$R$280,10,FALSE)</f>
        <v>124</v>
      </c>
      <c r="K154" s="20">
        <f>J154/H154</f>
        <v>20.666666666666668</v>
      </c>
      <c r="L154" s="18" t="str">
        <f>VLOOKUP($B154,'[1]synthèse figée 23-06'!$B$12:$R$280,12,FALSE)</f>
        <v>F</v>
      </c>
      <c r="M154" s="18">
        <f>VLOOKUP($B154,'[1]synthèse figée 23-06'!$B$12:$R$280,13,FALSE)</f>
        <v>5</v>
      </c>
      <c r="N154" s="20">
        <f>J154/M154</f>
        <v>24.8</v>
      </c>
    </row>
    <row r="155" spans="1:14" s="21" customFormat="1" ht="12.75">
      <c r="A155" s="17"/>
      <c r="B155" s="18" t="s">
        <v>139</v>
      </c>
      <c r="C155" s="18" t="str">
        <f>VLOOKUP($B155,'[1]synthèse figée 23-06'!$B$12:$R$280,3,FALSE)</f>
        <v>mat</v>
      </c>
      <c r="D155" s="19" t="str">
        <f>VLOOKUP($B155,'[1]synthèse figée 23-06'!$B$12:$R$280,4,FALSE)</f>
        <v>WALLON HENRI </v>
      </c>
      <c r="E155" s="18">
        <f>VLOOKUP($B155,'[1]synthèse figée 23-06'!$B$12:$R$280,5,FALSE)</f>
        <v>228</v>
      </c>
      <c r="F155" s="18">
        <f>VLOOKUP($B155,'[1]synthèse figée 23-06'!$B$12:$R$280,6,FALSE)</f>
        <v>9</v>
      </c>
      <c r="G155" s="18">
        <f>VLOOKUP($B155,'[1]synthèse figée 23-06'!$B$12:$R$280,7,FALSE)</f>
      </c>
      <c r="H155" s="18">
        <f>VLOOKUP($B155,'[1]synthèse figée 23-06'!$B$12:$R$280,8,FALSE)</f>
        <v>9</v>
      </c>
      <c r="I155" s="20">
        <f>E155/H155</f>
        <v>25.333333333333332</v>
      </c>
      <c r="J155" s="18">
        <f>VLOOKUP($B155,'[1]synthèse figée 23-06'!$B$12:$R$280,10,FALSE)</f>
        <v>208</v>
      </c>
      <c r="K155" s="20">
        <f>J155/H155</f>
        <v>23.11111111111111</v>
      </c>
      <c r="L155" s="18" t="str">
        <f>VLOOKUP($B155,'[1]synthèse figée 23-06'!$B$12:$R$280,12,FALSE)</f>
        <v>F</v>
      </c>
      <c r="M155" s="18">
        <f>VLOOKUP($B155,'[1]synthèse figée 23-06'!$B$12:$R$280,13,FALSE)</f>
        <v>8</v>
      </c>
      <c r="N155" s="20">
        <f>J155/M155</f>
        <v>26</v>
      </c>
    </row>
    <row r="156" spans="1:14" s="21" customFormat="1" ht="12.75">
      <c r="A156" s="17"/>
      <c r="B156" s="18" t="s">
        <v>140</v>
      </c>
      <c r="C156" s="18" t="str">
        <f>VLOOKUP($B156,'[1]synthèse figée 23-06'!$B$12:$R$280,3,FALSE)</f>
        <v>elm</v>
      </c>
      <c r="D156" s="19" t="str">
        <f>VLOOKUP($B156,'[1]synthèse figée 23-06'!$B$12:$R$280,4,FALSE)</f>
        <v>WALLON HENRI </v>
      </c>
      <c r="E156" s="18">
        <f>VLOOKUP($B156,'[1]synthèse figée 23-06'!$B$12:$R$280,5,FALSE)</f>
        <v>155</v>
      </c>
      <c r="F156" s="18">
        <f>VLOOKUP($B156,'[1]synthèse figée 23-06'!$B$12:$R$280,6,FALSE)</f>
        <v>6</v>
      </c>
      <c r="G156" s="18" t="str">
        <f>VLOOKUP($B156,'[1]synthèse figée 23-06'!$B$12:$R$280,7,FALSE)</f>
        <v>1 OR</v>
      </c>
      <c r="H156" s="18">
        <f>VLOOKUP($B156,'[1]synthèse figée 23-06'!$B$12:$R$280,8,FALSE)</f>
        <v>6</v>
      </c>
      <c r="I156" s="20">
        <f>E156/H156</f>
        <v>25.833333333333332</v>
      </c>
      <c r="J156" s="18">
        <f>VLOOKUP($B156,'[1]synthèse figée 23-06'!$B$12:$R$280,10,FALSE)</f>
        <v>165</v>
      </c>
      <c r="K156" s="20">
        <f>J156/H156</f>
        <v>27.5</v>
      </c>
      <c r="L156" s="18" t="str">
        <f>VLOOKUP($B156,'[1]synthèse figée 23-06'!$B$12:$R$280,12,FALSE)</f>
        <v>OR-&gt;O</v>
      </c>
      <c r="M156" s="18">
        <f>VLOOKUP($B156,'[1]synthèse figée 23-06'!$B$12:$R$280,13,FALSE)</f>
        <v>7</v>
      </c>
      <c r="N156" s="20">
        <f>J156/M156</f>
        <v>23.571428571428573</v>
      </c>
    </row>
    <row r="157" spans="2:14" ht="12.75">
      <c r="B157" s="7"/>
      <c r="C157" s="7"/>
      <c r="D157" s="23"/>
      <c r="E157" s="24"/>
      <c r="F157" s="24"/>
      <c r="G157" s="7"/>
      <c r="H157" s="24"/>
      <c r="I157" s="25"/>
      <c r="J157" s="24"/>
      <c r="K157" s="25"/>
      <c r="L157" s="26"/>
      <c r="M157" s="27">
        <f>SUM(M154:M156)-SUM(H154:H156)</f>
        <v>-1</v>
      </c>
      <c r="N157" s="28"/>
    </row>
    <row r="158" spans="2:14" s="1" customFormat="1" ht="4.5" customHeight="1">
      <c r="B158" s="4"/>
      <c r="C158" s="4"/>
      <c r="D158" s="39"/>
      <c r="G158" s="4"/>
      <c r="I158" s="40"/>
      <c r="K158" s="40"/>
      <c r="L158" s="41"/>
      <c r="M158" s="42"/>
      <c r="N158" s="40"/>
    </row>
    <row r="159" spans="2:14" ht="12.75">
      <c r="B159" s="4"/>
      <c r="C159" s="4"/>
      <c r="D159" s="39"/>
      <c r="E159" s="1"/>
      <c r="F159" s="1"/>
      <c r="G159" s="4"/>
      <c r="H159" s="1"/>
      <c r="I159" s="40"/>
      <c r="J159" s="1"/>
      <c r="K159" s="40"/>
      <c r="L159" s="41"/>
      <c r="M159" s="43"/>
      <c r="N159" s="32"/>
    </row>
    <row r="160" spans="1:14" s="6" customFormat="1" ht="15" customHeight="1">
      <c r="A160" s="4"/>
      <c r="B160" s="5"/>
      <c r="D160" s="2"/>
      <c r="E160" s="57" t="s">
        <v>1</v>
      </c>
      <c r="F160" s="58"/>
      <c r="G160" s="58"/>
      <c r="H160" s="58"/>
      <c r="I160" s="59"/>
      <c r="J160" s="57" t="s">
        <v>2</v>
      </c>
      <c r="K160" s="58"/>
      <c r="L160" s="58"/>
      <c r="M160" s="58"/>
      <c r="N160" s="59"/>
    </row>
    <row r="161" spans="1:14" s="10" customFormat="1" ht="52.5" customHeight="1">
      <c r="A161" s="8"/>
      <c r="B161" s="9" t="s">
        <v>3</v>
      </c>
      <c r="C161" s="9" t="s">
        <v>4</v>
      </c>
      <c r="D161" s="9" t="s">
        <v>5</v>
      </c>
      <c r="E161" s="9" t="s">
        <v>6</v>
      </c>
      <c r="F161" s="9" t="s">
        <v>7</v>
      </c>
      <c r="G161" s="9" t="s">
        <v>8</v>
      </c>
      <c r="H161" s="9" t="s">
        <v>9</v>
      </c>
      <c r="I161" s="9" t="s">
        <v>10</v>
      </c>
      <c r="J161" s="9" t="s">
        <v>11</v>
      </c>
      <c r="K161" s="9" t="s">
        <v>12</v>
      </c>
      <c r="L161" s="9" t="s">
        <v>8</v>
      </c>
      <c r="M161" s="9" t="s">
        <v>9</v>
      </c>
      <c r="N161" s="9" t="s">
        <v>13</v>
      </c>
    </row>
    <row r="162" spans="1:14" s="1" customFormat="1" ht="12.75">
      <c r="A162" s="11" t="s">
        <v>141</v>
      </c>
      <c r="B162" s="29"/>
      <c r="C162" s="29"/>
      <c r="D162" s="30"/>
      <c r="E162" s="31"/>
      <c r="F162" s="31"/>
      <c r="G162" s="29"/>
      <c r="H162" s="31"/>
      <c r="I162" s="32"/>
      <c r="J162" s="31"/>
      <c r="K162" s="32"/>
      <c r="L162" s="33"/>
      <c r="M162" s="31"/>
      <c r="N162" s="32"/>
    </row>
    <row r="163" spans="1:14" s="21" customFormat="1" ht="12.75">
      <c r="A163" s="17"/>
      <c r="B163" s="18" t="s">
        <v>142</v>
      </c>
      <c r="C163" s="18" t="str">
        <f>VLOOKUP($B163,'[1]synthèse figée 23-06'!$B$12:$R$280,3,FALSE)</f>
        <v>mat</v>
      </c>
      <c r="D163" s="19" t="str">
        <f>VLOOKUP($B163,'[1]synthèse figée 23-06'!$B$12:$R$280,4,FALSE)</f>
        <v>DELAUNE AUGUSTE (ZEP)</v>
      </c>
      <c r="E163" s="18">
        <f>VLOOKUP($B163,'[1]synthèse figée 23-06'!$B$12:$R$280,5,FALSE)</f>
        <v>230</v>
      </c>
      <c r="F163" s="18">
        <f>VLOOKUP($B163,'[1]synthèse figée 23-06'!$B$12:$R$280,6,FALSE)</f>
        <v>9</v>
      </c>
      <c r="G163" s="18">
        <f>VLOOKUP($B163,'[1]synthèse figée 23-06'!$B$12:$R$280,7,FALSE)</f>
      </c>
      <c r="H163" s="18">
        <f>VLOOKUP($B163,'[1]synthèse figée 23-06'!$B$12:$R$280,8,FALSE)</f>
        <v>9</v>
      </c>
      <c r="I163" s="20">
        <f>E163/H163</f>
        <v>25.555555555555557</v>
      </c>
      <c r="J163" s="18">
        <f>VLOOKUP($B163,'[1]synthèse figée 23-06'!$B$12:$R$280,10,FALSE)</f>
        <v>236</v>
      </c>
      <c r="K163" s="20">
        <f>J163/H163</f>
        <v>26.22222222222222</v>
      </c>
      <c r="L163" s="18" t="str">
        <f>VLOOKUP($B163,'[1]synthèse figée 23-06'!$B$12:$R$280,12,FALSE)</f>
        <v>OR ville -&gt;O</v>
      </c>
      <c r="M163" s="18">
        <f>VLOOKUP($B163,'[1]synthèse figée 23-06'!$B$12:$R$280,13,FALSE)</f>
        <v>10</v>
      </c>
      <c r="N163" s="20">
        <f>J163/M163</f>
        <v>23.6</v>
      </c>
    </row>
    <row r="164" spans="1:14" s="21" customFormat="1" ht="12.75">
      <c r="A164" s="17"/>
      <c r="B164" s="35" t="s">
        <v>143</v>
      </c>
      <c r="C164" s="35" t="s">
        <v>21</v>
      </c>
      <c r="D164" s="36" t="s">
        <v>144</v>
      </c>
      <c r="E164" s="35">
        <v>309</v>
      </c>
      <c r="F164" s="35">
        <v>14</v>
      </c>
      <c r="G164" s="35" t="s">
        <v>145</v>
      </c>
      <c r="H164" s="35">
        <v>14</v>
      </c>
      <c r="I164" s="37">
        <v>22.071428571428573</v>
      </c>
      <c r="J164" s="35">
        <v>305</v>
      </c>
      <c r="K164" s="37">
        <v>21.785714285714285</v>
      </c>
      <c r="L164" s="35" t="s">
        <v>59</v>
      </c>
      <c r="M164" s="35">
        <v>14</v>
      </c>
      <c r="N164" s="37">
        <v>21.785714285714285</v>
      </c>
    </row>
    <row r="165" spans="1:14" s="21" customFormat="1" ht="12.75">
      <c r="A165" s="17"/>
      <c r="B165" s="18" t="s">
        <v>146</v>
      </c>
      <c r="C165" s="18" t="str">
        <f>VLOOKUP($B165,'[1]synthèse figée 23-06'!$B$12:$R$280,3,FALSE)</f>
        <v>elm</v>
      </c>
      <c r="D165" s="19" t="str">
        <f>VLOOKUP($B165,'[1]synthèse figée 23-06'!$B$12:$R$280,4,FALSE)</f>
        <v>ELUARD PAUL (ZEP)</v>
      </c>
      <c r="E165" s="18">
        <f>VLOOKUP($B165,'[1]synthèse figée 23-06'!$B$12:$R$280,5,FALSE)</f>
        <v>236</v>
      </c>
      <c r="F165" s="18">
        <f>VLOOKUP($B165,'[1]synthèse figée 23-06'!$B$12:$R$280,6,FALSE)</f>
        <v>10</v>
      </c>
      <c r="G165" s="18" t="str">
        <f>VLOOKUP($B165,'[1]synthèse figée 23-06'!$B$12:$R$280,7,FALSE)</f>
        <v>AS</v>
      </c>
      <c r="H165" s="18">
        <f>VLOOKUP($B165,'[1]synthèse figée 23-06'!$B$12:$R$280,8,FALSE)</f>
        <v>10</v>
      </c>
      <c r="I165" s="20">
        <f>E165/H165</f>
        <v>23.6</v>
      </c>
      <c r="J165" s="18">
        <f>VLOOKUP($B165,'[1]synthèse figée 23-06'!$B$12:$R$280,10,FALSE)</f>
        <v>245</v>
      </c>
      <c r="K165" s="20">
        <f>J165/H165</f>
        <v>24.5</v>
      </c>
      <c r="L165" s="18" t="str">
        <f>VLOOKUP($B165,'[1]synthèse figée 23-06'!$B$12:$R$280,12,FALSE)</f>
        <v>OR ville -&gt;O</v>
      </c>
      <c r="M165" s="18">
        <f>VLOOKUP($B165,'[1]synthèse figée 23-06'!$B$12:$R$280,13,FALSE)</f>
        <v>11</v>
      </c>
      <c r="N165" s="20">
        <f>J165/M165</f>
        <v>22.272727272727273</v>
      </c>
    </row>
    <row r="166" spans="1:14" s="21" customFormat="1" ht="12.75">
      <c r="A166" s="17"/>
      <c r="B166" s="18" t="s">
        <v>147</v>
      </c>
      <c r="C166" s="18" t="str">
        <f>VLOOKUP($B166,'[1]synthèse figée 23-06'!$B$12:$R$280,3,FALSE)</f>
        <v>elm</v>
      </c>
      <c r="D166" s="19" t="str">
        <f>VLOOKUP($B166,'[1]synthèse figée 23-06'!$B$12:$R$280,4,FALSE)</f>
        <v>VAILLANT-COUTURIER PAUL (ZEP)</v>
      </c>
      <c r="E166" s="18">
        <f>VLOOKUP($B166,'[1]synthèse figée 23-06'!$B$12:$R$280,5,FALSE)</f>
        <v>236</v>
      </c>
      <c r="F166" s="18">
        <f>VLOOKUP($B166,'[1]synthèse figée 23-06'!$B$12:$R$280,6,FALSE)</f>
        <v>10</v>
      </c>
      <c r="G166" s="18" t="str">
        <f>VLOOKUP($B166,'[1]synthèse figée 23-06'!$B$12:$R$280,7,FALSE)</f>
        <v>AS</v>
      </c>
      <c r="H166" s="18">
        <f>VLOOKUP($B166,'[1]synthèse figée 23-06'!$B$12:$R$280,8,FALSE)</f>
        <v>10</v>
      </c>
      <c r="I166" s="20">
        <f>E166/H166</f>
        <v>23.6</v>
      </c>
      <c r="J166" s="18">
        <f>VLOOKUP($B166,'[1]synthèse figée 23-06'!$B$12:$R$280,10,FALSE)</f>
        <v>236</v>
      </c>
      <c r="K166" s="20">
        <f>J166/H166</f>
        <v>23.6</v>
      </c>
      <c r="L166" s="18" t="str">
        <f>VLOOKUP($B166,'[1]synthèse figée 23-06'!$B$12:$R$280,12,FALSE)</f>
        <v>AS</v>
      </c>
      <c r="M166" s="18">
        <f>VLOOKUP($B166,'[1]synthèse figée 23-06'!$B$12:$R$280,13,FALSE)</f>
        <v>10</v>
      </c>
      <c r="N166" s="20">
        <f>J166/M166</f>
        <v>23.6</v>
      </c>
    </row>
    <row r="167" spans="1:14" s="21" customFormat="1" ht="12.75">
      <c r="A167" s="17"/>
      <c r="B167" s="18" t="s">
        <v>148</v>
      </c>
      <c r="C167" s="18" t="str">
        <f>VLOOKUP($B167,'[1]synthèse figée 23-06'!$B$12:$R$280,3,FALSE)</f>
        <v>mat</v>
      </c>
      <c r="D167" s="19" t="str">
        <f>VLOOKUP($B167,'[1]synthèse figée 23-06'!$B$12:$R$280,4,FALSE)</f>
        <v>CACHIN MARCEL (ZEP)</v>
      </c>
      <c r="E167" s="18">
        <f>VLOOKUP($B167,'[1]synthèse figée 23-06'!$B$12:$R$280,5,FALSE)</f>
        <v>174</v>
      </c>
      <c r="F167" s="18">
        <f>VLOOKUP($B167,'[1]synthèse figée 23-06'!$B$12:$R$280,6,FALSE)</f>
        <v>8</v>
      </c>
      <c r="G167" s="18" t="str">
        <f>VLOOKUP($B167,'[1]synthèse figée 23-06'!$B$12:$R$280,7,FALSE)</f>
        <v>1 Fbl</v>
      </c>
      <c r="H167" s="18">
        <f>VLOOKUP($B167,'[1]synthèse figée 23-06'!$B$12:$R$280,8,FALSE)</f>
        <v>8</v>
      </c>
      <c r="I167" s="20">
        <f>E167/H167</f>
        <v>21.75</v>
      </c>
      <c r="J167" s="18">
        <f>VLOOKUP($B167,'[1]synthèse figée 23-06'!$B$12:$R$280,10,FALSE)</f>
        <v>174</v>
      </c>
      <c r="K167" s="20">
        <f>J167/H167</f>
        <v>21.75</v>
      </c>
      <c r="L167" s="18" t="str">
        <f>VLOOKUP($B167,'[1]synthèse figée 23-06'!$B$12:$R$280,12,FALSE)</f>
        <v>Annul Fbl</v>
      </c>
      <c r="M167" s="18">
        <f>VLOOKUP($B167,'[1]synthèse figée 23-06'!$B$12:$R$280,13,FALSE)</f>
        <v>8</v>
      </c>
      <c r="N167" s="20">
        <f>J167/M167</f>
        <v>21.75</v>
      </c>
    </row>
    <row r="168" spans="1:14" s="21" customFormat="1" ht="12.75">
      <c r="A168" s="17"/>
      <c r="B168" s="35" t="s">
        <v>149</v>
      </c>
      <c r="C168" s="35" t="str">
        <f>VLOOKUP($B168,'[1]synthèse figée 23-06'!$B$12:$R$280,3,FALSE)</f>
        <v>elm</v>
      </c>
      <c r="D168" s="36" t="str">
        <f>VLOOKUP($B168,'[1]synthèse figée 23-06'!$B$12:$R$280,4,FALSE)</f>
        <v>CACHIN MARCEL (ZEP)</v>
      </c>
      <c r="E168" s="35">
        <f>VLOOKUP($B168,'[1]synthèse figée 23-06'!$B$12:$R$280,5,FALSE)</f>
        <v>251</v>
      </c>
      <c r="F168" s="35">
        <f>VLOOKUP($B168,'[1]synthèse figée 23-06'!$B$12:$R$280,6,FALSE)</f>
        <v>11</v>
      </c>
      <c r="G168" s="35">
        <f>VLOOKUP($B168,'[1]synthèse figée 23-06'!$B$12:$R$280,7,FALSE)</f>
        <v>0</v>
      </c>
      <c r="H168" s="35">
        <f>VLOOKUP($B168,'[1]synthèse figée 23-06'!$B$12:$R$280,8,FALSE)</f>
        <v>11</v>
      </c>
      <c r="I168" s="37">
        <f>E168/H168</f>
        <v>22.818181818181817</v>
      </c>
      <c r="J168" s="35">
        <f>VLOOKUP($B168,'[1]synthèse figée 23-06'!$B$12:$R$280,10,FALSE)</f>
        <v>252</v>
      </c>
      <c r="K168" s="37">
        <f>J168/H168</f>
        <v>22.90909090909091</v>
      </c>
      <c r="L168" s="35" t="s">
        <v>150</v>
      </c>
      <c r="M168" s="35">
        <v>11</v>
      </c>
      <c r="N168" s="37">
        <f>J168/M168</f>
        <v>22.90909090909091</v>
      </c>
    </row>
    <row r="169" spans="1:14" s="21" customFormat="1" ht="12.75">
      <c r="A169" s="17"/>
      <c r="B169" s="18"/>
      <c r="C169" s="18"/>
      <c r="D169" s="36" t="s">
        <v>151</v>
      </c>
      <c r="E169" s="46"/>
      <c r="F169" s="35"/>
      <c r="G169" s="35" t="s">
        <v>152</v>
      </c>
      <c r="H169" s="35"/>
      <c r="I169" s="47"/>
      <c r="J169" s="35"/>
      <c r="K169" s="37"/>
      <c r="L169" s="35" t="s">
        <v>153</v>
      </c>
      <c r="M169" s="18"/>
      <c r="N169" s="20"/>
    </row>
    <row r="170" spans="2:14" ht="12.75">
      <c r="B170" s="7"/>
      <c r="C170" s="7"/>
      <c r="D170" s="23" t="s">
        <v>264</v>
      </c>
      <c r="E170" s="24"/>
      <c r="F170" s="24"/>
      <c r="G170" s="7"/>
      <c r="H170" s="24"/>
      <c r="I170" s="25"/>
      <c r="J170" s="24"/>
      <c r="K170" s="25"/>
      <c r="L170" s="26"/>
      <c r="M170" s="27">
        <f>SUM(M163:M169)-SUM(H163:H169)</f>
        <v>2</v>
      </c>
      <c r="N170" s="28"/>
    </row>
    <row r="171" spans="1:14" s="1" customFormat="1" ht="12.75">
      <c r="A171" s="11" t="s">
        <v>154</v>
      </c>
      <c r="B171" s="29"/>
      <c r="C171" s="29"/>
      <c r="D171" s="30"/>
      <c r="E171" s="31"/>
      <c r="F171" s="31"/>
      <c r="G171" s="29"/>
      <c r="H171" s="31"/>
      <c r="I171" s="32"/>
      <c r="J171" s="31"/>
      <c r="K171" s="32"/>
      <c r="L171" s="33"/>
      <c r="M171" s="31"/>
      <c r="N171" s="32"/>
    </row>
    <row r="172" spans="1:14" s="21" customFormat="1" ht="12.75">
      <c r="A172" s="17"/>
      <c r="B172" s="18" t="s">
        <v>155</v>
      </c>
      <c r="C172" s="18" t="str">
        <f>VLOOKUP($B172,'[1]synthèse figée 23-06'!$B$12:$R$280,3,FALSE)</f>
        <v>elm</v>
      </c>
      <c r="D172" s="19" t="str">
        <f>VLOOKUP($B172,'[1]synthèse figée 23-06'!$B$12:$R$280,4,FALSE)</f>
        <v>BROSSOLETTE</v>
      </c>
      <c r="E172" s="18">
        <f>VLOOKUP($B172,'[1]synthèse figée 23-06'!$B$12:$R$280,5,FALSE)</f>
        <v>279</v>
      </c>
      <c r="F172" s="18">
        <f>VLOOKUP($B172,'[1]synthèse figée 23-06'!$B$12:$R$280,6,FALSE)</f>
        <v>11</v>
      </c>
      <c r="G172" s="18" t="str">
        <f>VLOOKUP($B172,'[1]synthèse figée 23-06'!$B$12:$R$280,7,FALSE)</f>
        <v>AS</v>
      </c>
      <c r="H172" s="18">
        <f>VLOOKUP($B172,'[1]synthèse figée 23-06'!$B$12:$R$280,8,FALSE)</f>
        <v>11</v>
      </c>
      <c r="I172" s="20">
        <f>E172/H172</f>
        <v>25.363636363636363</v>
      </c>
      <c r="J172" s="18">
        <f>VLOOKUP($B172,'[1]synthèse figée 23-06'!$B$12:$R$280,10,FALSE)</f>
        <v>288</v>
      </c>
      <c r="K172" s="20">
        <f>J172/H172</f>
        <v>26.181818181818183</v>
      </c>
      <c r="L172" s="18" t="str">
        <f>VLOOKUP($B172,'[1]synthèse figée 23-06'!$B$12:$R$280,12,FALSE)</f>
        <v>O</v>
      </c>
      <c r="M172" s="18">
        <f>VLOOKUP($B172,'[1]synthèse figée 23-06'!$B$12:$R$280,13,FALSE)</f>
        <v>12</v>
      </c>
      <c r="N172" s="20">
        <f>J172/M172</f>
        <v>24</v>
      </c>
    </row>
    <row r="173" spans="2:14" ht="12.75">
      <c r="B173" s="48"/>
      <c r="C173" s="7"/>
      <c r="D173" s="23"/>
      <c r="E173" s="24"/>
      <c r="F173" s="24"/>
      <c r="G173" s="7"/>
      <c r="H173" s="24"/>
      <c r="I173" s="25"/>
      <c r="J173" s="24"/>
      <c r="K173" s="25"/>
      <c r="L173" s="26"/>
      <c r="M173" s="27">
        <f>SUM(M172:M172)-SUM(H172:H172)</f>
        <v>1</v>
      </c>
      <c r="N173" s="28"/>
    </row>
    <row r="174" spans="1:14" s="1" customFormat="1" ht="12.75">
      <c r="A174" s="11" t="s">
        <v>156</v>
      </c>
      <c r="B174" s="29"/>
      <c r="C174" s="29"/>
      <c r="D174" s="30"/>
      <c r="E174" s="31"/>
      <c r="F174" s="31"/>
      <c r="G174" s="29"/>
      <c r="H174" s="31"/>
      <c r="I174" s="32"/>
      <c r="J174" s="31"/>
      <c r="K174" s="32"/>
      <c r="L174" s="33"/>
      <c r="M174" s="31"/>
      <c r="N174" s="32"/>
    </row>
    <row r="175" spans="1:14" s="21" customFormat="1" ht="12.75">
      <c r="A175" s="17"/>
      <c r="B175" s="18" t="s">
        <v>157</v>
      </c>
      <c r="C175" s="18" t="str">
        <f>VLOOKUP($B175,'[1]synthèse figée 23-06'!$B$12:$R$280,3,FALSE)</f>
        <v>mat</v>
      </c>
      <c r="D175" s="19" t="str">
        <f>VLOOKUP($B175,'[1]synthèse figée 23-06'!$B$12:$R$280,4,FALSE)</f>
        <v>CALMETTE</v>
      </c>
      <c r="E175" s="18">
        <f>VLOOKUP($B175,'[1]synthèse figée 23-06'!$B$12:$R$280,5,FALSE)</f>
        <v>98</v>
      </c>
      <c r="F175" s="18">
        <f>VLOOKUP($B175,'[1]synthèse figée 23-06'!$B$12:$R$280,6,FALSE)</f>
        <v>4</v>
      </c>
      <c r="G175" s="18">
        <f>VLOOKUP($B175,'[1]synthèse figée 23-06'!$B$12:$R$280,7,FALSE)</f>
      </c>
      <c r="H175" s="18">
        <f>VLOOKUP($B175,'[1]synthèse figée 23-06'!$B$12:$R$280,8,FALSE)</f>
        <v>4</v>
      </c>
      <c r="I175" s="20">
        <f>E175/H175</f>
        <v>24.5</v>
      </c>
      <c r="J175" s="18">
        <f>VLOOKUP($B175,'[1]synthèse figée 23-06'!$B$12:$R$280,10,FALSE)</f>
        <v>128</v>
      </c>
      <c r="K175" s="20">
        <f>J175/H175</f>
        <v>32</v>
      </c>
      <c r="L175" s="18" t="str">
        <f>VLOOKUP($B175,'[1]synthèse figée 23-06'!$B$12:$R$280,12,FALSE)</f>
        <v>O</v>
      </c>
      <c r="M175" s="18">
        <f>VLOOKUP($B175,'[1]synthèse figée 23-06'!$B$12:$R$280,13,FALSE)</f>
        <v>5</v>
      </c>
      <c r="N175" s="20">
        <f>J175/M175</f>
        <v>25.6</v>
      </c>
    </row>
    <row r="176" spans="2:14" ht="12.75">
      <c r="B176" s="7"/>
      <c r="C176" s="7"/>
      <c r="D176" s="23"/>
      <c r="E176" s="24"/>
      <c r="F176" s="24"/>
      <c r="G176" s="7"/>
      <c r="H176" s="24"/>
      <c r="I176" s="25"/>
      <c r="J176" s="24"/>
      <c r="K176" s="25"/>
      <c r="L176" s="26"/>
      <c r="M176" s="27">
        <f>SUM(M175:M175)-SUM(H175:H175)</f>
        <v>1</v>
      </c>
      <c r="N176" s="28"/>
    </row>
    <row r="177" spans="1:14" s="1" customFormat="1" ht="12.75">
      <c r="A177" s="11" t="s">
        <v>158</v>
      </c>
      <c r="B177" s="29"/>
      <c r="C177" s="29"/>
      <c r="D177" s="30"/>
      <c r="E177" s="31"/>
      <c r="F177" s="31"/>
      <c r="G177" s="29"/>
      <c r="H177" s="31"/>
      <c r="I177" s="32"/>
      <c r="J177" s="31"/>
      <c r="K177" s="32"/>
      <c r="L177" s="33"/>
      <c r="M177" s="31"/>
      <c r="N177" s="32"/>
    </row>
    <row r="178" spans="1:14" s="21" customFormat="1" ht="12.75">
      <c r="A178" s="17"/>
      <c r="B178" s="18" t="s">
        <v>159</v>
      </c>
      <c r="C178" s="18" t="str">
        <f>VLOOKUP($B178,'[1]synthèse figée 23-06'!$B$12:$R$280,3,FALSE)</f>
        <v>mat</v>
      </c>
      <c r="D178" s="19" t="str">
        <f>VLOOKUP($B178,'[1]synthèse figée 23-06'!$B$12:$R$280,4,FALSE)</f>
        <v>LAFARGUE PAUL (ZEP)</v>
      </c>
      <c r="E178" s="18">
        <f>VLOOKUP($B178,'[1]synthèse figée 23-06'!$B$12:$R$280,5,FALSE)</f>
        <v>125</v>
      </c>
      <c r="F178" s="18">
        <f>VLOOKUP($B178,'[1]synthèse figée 23-06'!$B$12:$R$280,6,FALSE)</f>
        <v>5</v>
      </c>
      <c r="G178" s="18">
        <f>VLOOKUP($B178,'[1]synthèse figée 23-06'!$B$12:$R$280,7,FALSE)</f>
      </c>
      <c r="H178" s="18">
        <f>VLOOKUP($B178,'[1]synthèse figée 23-06'!$B$12:$R$280,8,FALSE)</f>
        <v>5</v>
      </c>
      <c r="I178" s="20">
        <f>E178/H178</f>
        <v>25</v>
      </c>
      <c r="J178" s="18">
        <f>VLOOKUP($B178,'[1]synthèse figée 23-06'!$B$12:$R$280,10,FALSE)</f>
        <v>139</v>
      </c>
      <c r="K178" s="20">
        <f>J178/H178</f>
        <v>27.8</v>
      </c>
      <c r="L178" s="18" t="str">
        <f>VLOOKUP($B178,'[1]synthèse figée 23-06'!$B$12:$R$280,12,FALSE)</f>
        <v>O</v>
      </c>
      <c r="M178" s="18">
        <f>VLOOKUP($B178,'[1]synthèse figée 23-06'!$B$12:$R$280,13,FALSE)</f>
        <v>6</v>
      </c>
      <c r="N178" s="20">
        <f>J178/M178</f>
        <v>23.166666666666668</v>
      </c>
    </row>
    <row r="179" spans="1:14" s="21" customFormat="1" ht="12.75">
      <c r="A179" s="17"/>
      <c r="B179" s="18" t="s">
        <v>160</v>
      </c>
      <c r="C179" s="18" t="str">
        <f>VLOOKUP($B179,'[1]synthèse figée 23-06'!$B$12:$R$280,3,FALSE)</f>
        <v>mat</v>
      </c>
      <c r="D179" s="19" t="str">
        <f>VLOOKUP($B179,'[1]synthèse figée 23-06'!$B$12:$R$280,4,FALSE)</f>
        <v>ROLLAND ROMAIN (ZEP)</v>
      </c>
      <c r="E179" s="18">
        <f>VLOOKUP($B179,'[1]synthèse figée 23-06'!$B$12:$R$280,5,FALSE)</f>
        <v>175</v>
      </c>
      <c r="F179" s="18">
        <f>VLOOKUP($B179,'[1]synthèse figée 23-06'!$B$12:$R$280,6,FALSE)</f>
        <v>7</v>
      </c>
      <c r="G179" s="18">
        <f>VLOOKUP($B179,'[1]synthèse figée 23-06'!$B$12:$R$280,7,FALSE)</f>
      </c>
      <c r="H179" s="18">
        <f>VLOOKUP($B179,'[1]synthèse figée 23-06'!$B$12:$R$280,8,FALSE)</f>
        <v>7</v>
      </c>
      <c r="I179" s="20">
        <f>E179/H179</f>
        <v>25</v>
      </c>
      <c r="J179" s="18">
        <f>VLOOKUP($B179,'[1]synthèse figée 23-06'!$B$12:$R$280,10,FALSE)</f>
        <v>185</v>
      </c>
      <c r="K179" s="20">
        <f>J179/H179</f>
        <v>26.428571428571427</v>
      </c>
      <c r="L179" s="18" t="str">
        <f>VLOOKUP($B179,'[1]synthèse figée 23-06'!$B$12:$R$280,12,FALSE)</f>
        <v>O</v>
      </c>
      <c r="M179" s="18">
        <f>VLOOKUP($B179,'[1]synthèse figée 23-06'!$B$12:$R$280,13,FALSE)</f>
        <v>8</v>
      </c>
      <c r="N179" s="20">
        <f>J179/M179</f>
        <v>23.125</v>
      </c>
    </row>
    <row r="180" spans="1:14" s="21" customFormat="1" ht="12.75">
      <c r="A180" s="17"/>
      <c r="B180" s="18" t="s">
        <v>161</v>
      </c>
      <c r="C180" s="18" t="str">
        <f>VLOOKUP($B180,'[1]synthèse figée 23-06'!$B$12:$R$280,3,FALSE)</f>
        <v>mat</v>
      </c>
      <c r="D180" s="19" t="str">
        <f>VLOOKUP($B180,'[1]synthèse figée 23-06'!$B$12:$R$280,4,FALSE)</f>
        <v>WALLON HENRI (ZEP)</v>
      </c>
      <c r="E180" s="18">
        <f>VLOOKUP($B180,'[1]synthèse figée 23-06'!$B$12:$R$280,5,FALSE)</f>
        <v>150</v>
      </c>
      <c r="F180" s="18">
        <f>VLOOKUP($B180,'[1]synthèse figée 23-06'!$B$12:$R$280,6,FALSE)</f>
        <v>6</v>
      </c>
      <c r="G180" s="18">
        <f>VLOOKUP($B180,'[1]synthèse figée 23-06'!$B$12:$R$280,7,FALSE)</f>
      </c>
      <c r="H180" s="18">
        <f>VLOOKUP($B180,'[1]synthèse figée 23-06'!$B$12:$R$280,8,FALSE)</f>
        <v>6</v>
      </c>
      <c r="I180" s="20">
        <f>E180/H180</f>
        <v>25</v>
      </c>
      <c r="J180" s="18">
        <f>VLOOKUP($B180,'[1]synthèse figée 23-06'!$B$12:$R$280,10,FALSE)</f>
        <v>140</v>
      </c>
      <c r="K180" s="20">
        <f>J180/H180</f>
        <v>23.333333333333332</v>
      </c>
      <c r="L180" s="18" t="str">
        <f>VLOOKUP($B180,'[1]synthèse figée 23-06'!$B$12:$R$280,12,FALSE)</f>
        <v>AS</v>
      </c>
      <c r="M180" s="18">
        <f>VLOOKUP($B180,'[1]synthèse figée 23-06'!$B$12:$R$280,13,FALSE)</f>
        <v>6</v>
      </c>
      <c r="N180" s="20">
        <f>J180/M180</f>
        <v>23.333333333333332</v>
      </c>
    </row>
    <row r="181" spans="1:14" s="21" customFormat="1" ht="12.75">
      <c r="A181" s="17"/>
      <c r="B181" s="18" t="s">
        <v>162</v>
      </c>
      <c r="C181" s="18" t="str">
        <f>VLOOKUP($B181,'[1]synthèse figée 23-06'!$B$12:$R$280,3,FALSE)</f>
        <v>elm</v>
      </c>
      <c r="D181" s="19" t="str">
        <f>VLOOKUP($B181,'[1]synthèse figée 23-06'!$B$12:$R$280,4,FALSE)</f>
        <v>FRANCE ANATOLE (ZEP)</v>
      </c>
      <c r="E181" s="18">
        <f>VLOOKUP($B181,'[1]synthèse figée 23-06'!$B$12:$R$280,5,FALSE)</f>
        <v>190</v>
      </c>
      <c r="F181" s="18">
        <f>VLOOKUP($B181,'[1]synthèse figée 23-06'!$B$12:$R$280,6,FALSE)</f>
        <v>10</v>
      </c>
      <c r="G181" s="18" t="str">
        <f>VLOOKUP($B181,'[1]synthèse figée 23-06'!$B$12:$R$280,7,FALSE)</f>
        <v>1 Fbl</v>
      </c>
      <c r="H181" s="18">
        <f>VLOOKUP($B181,'[1]synthèse figée 23-06'!$B$12:$R$280,8,FALSE)</f>
        <v>10</v>
      </c>
      <c r="I181" s="20">
        <f>E181/H181</f>
        <v>19</v>
      </c>
      <c r="J181" s="18">
        <f>VLOOKUP($B181,'[1]synthèse figée 23-06'!$B$12:$R$280,10,FALSE)</f>
        <v>196</v>
      </c>
      <c r="K181" s="20">
        <f>J181/H181</f>
        <v>19.6</v>
      </c>
      <c r="L181" s="18" t="str">
        <f>VLOOKUP($B181,'[1]synthèse figée 23-06'!$B$12:$R$280,12,FALSE)</f>
        <v>Fbl-&gt;F</v>
      </c>
      <c r="M181" s="18">
        <f>VLOOKUP($B181,'[1]synthèse figée 23-06'!$B$12:$R$280,13,FALSE)</f>
        <v>9</v>
      </c>
      <c r="N181" s="20">
        <f>J181/M181</f>
        <v>21.77777777777778</v>
      </c>
    </row>
    <row r="182" spans="2:14" s="1" customFormat="1" ht="12.75">
      <c r="B182" s="48"/>
      <c r="C182" s="7"/>
      <c r="D182" s="23"/>
      <c r="E182" s="24"/>
      <c r="F182" s="24"/>
      <c r="G182" s="7"/>
      <c r="H182" s="24"/>
      <c r="I182" s="25"/>
      <c r="J182" s="24"/>
      <c r="K182" s="25"/>
      <c r="L182" s="45"/>
      <c r="M182" s="27">
        <f>SUM(M178:M181)-SUM(H178:H181)</f>
        <v>1</v>
      </c>
      <c r="N182" s="25"/>
    </row>
    <row r="183" spans="1:14" s="1" customFormat="1" ht="12.75">
      <c r="A183" s="11" t="s">
        <v>163</v>
      </c>
      <c r="B183" s="29"/>
      <c r="C183" s="29"/>
      <c r="D183" s="30"/>
      <c r="E183" s="31"/>
      <c r="F183" s="31"/>
      <c r="G183" s="29"/>
      <c r="H183" s="31"/>
      <c r="I183" s="32"/>
      <c r="J183" s="31"/>
      <c r="K183" s="32"/>
      <c r="L183" s="33"/>
      <c r="M183" s="31"/>
      <c r="N183" s="32"/>
    </row>
    <row r="184" spans="1:14" s="21" customFormat="1" ht="12.75">
      <c r="A184" s="17"/>
      <c r="B184" s="18" t="s">
        <v>164</v>
      </c>
      <c r="C184" s="18" t="str">
        <f>VLOOKUP($B184,'[1]synthèse figée 23-06'!$B$12:$R$280,3,FALSE)</f>
        <v>mat</v>
      </c>
      <c r="D184" s="19" t="str">
        <f>VLOOKUP($B184,'[1]synthèse figée 23-06'!$B$12:$R$280,4,FALSE)</f>
        <v>MARCEAU (ZEP)</v>
      </c>
      <c r="E184" s="18">
        <f>VLOOKUP($B184,'[1]synthèse figée 23-06'!$B$12:$R$280,5,FALSE)</f>
        <v>200</v>
      </c>
      <c r="F184" s="18">
        <f>VLOOKUP($B184,'[1]synthèse figée 23-06'!$B$12:$R$280,6,FALSE)</f>
        <v>8</v>
      </c>
      <c r="G184" s="18">
        <f>VLOOKUP($B184,'[1]synthèse figée 23-06'!$B$12:$R$280,7,FALSE)</f>
      </c>
      <c r="H184" s="18">
        <f>VLOOKUP($B184,'[1]synthèse figée 23-06'!$B$12:$R$280,8,FALSE)</f>
        <v>8</v>
      </c>
      <c r="I184" s="20">
        <f>E184/H184</f>
        <v>25</v>
      </c>
      <c r="J184" s="18">
        <f>VLOOKUP($B184,'[1]synthèse figée 23-06'!$B$12:$R$280,10,FALSE)</f>
        <v>172</v>
      </c>
      <c r="K184" s="20">
        <f>J184/H184</f>
        <v>21.5</v>
      </c>
      <c r="L184" s="18" t="str">
        <f>VLOOKUP($B184,'[1]synthèse figée 23-06'!$B$12:$R$280,12,FALSE)</f>
        <v>AS</v>
      </c>
      <c r="M184" s="18">
        <f>VLOOKUP($B184,'[1]synthèse figée 23-06'!$B$12:$R$280,13,FALSE)</f>
        <v>8</v>
      </c>
      <c r="N184" s="20">
        <f>J184/M184</f>
        <v>21.5</v>
      </c>
    </row>
    <row r="185" spans="1:14" s="21" customFormat="1" ht="12.75">
      <c r="A185" s="17"/>
      <c r="B185" s="18" t="s">
        <v>165</v>
      </c>
      <c r="C185" s="18" t="str">
        <f>VLOOKUP($B185,'[1]synthèse figée 23-06'!$B$12:$R$280,3,FALSE)</f>
        <v>elm</v>
      </c>
      <c r="D185" s="19" t="str">
        <f>VLOOKUP($B185,'[1]synthèse figée 23-06'!$B$12:$R$280,4,FALSE)</f>
        <v>VOLTAIRE (ZEP)</v>
      </c>
      <c r="E185" s="18">
        <f>VLOOKUP($B185,'[1]synthèse figée 23-06'!$B$12:$R$280,5,FALSE)</f>
        <v>377</v>
      </c>
      <c r="F185" s="18">
        <f>VLOOKUP($B185,'[1]synthèse figée 23-06'!$B$12:$R$280,6,FALSE)</f>
        <v>16</v>
      </c>
      <c r="G185" s="18">
        <f>VLOOKUP($B185,'[1]synthèse figée 23-06'!$B$12:$R$280,7,FALSE)</f>
      </c>
      <c r="H185" s="18">
        <f>VLOOKUP($B185,'[1]synthèse figée 23-06'!$B$12:$R$280,8,FALSE)</f>
        <v>16</v>
      </c>
      <c r="I185" s="20">
        <f>E185/H185</f>
        <v>23.5625</v>
      </c>
      <c r="J185" s="18">
        <f>VLOOKUP($B185,'[1]synthèse figée 23-06'!$B$12:$R$280,10,FALSE)</f>
        <v>393</v>
      </c>
      <c r="K185" s="20">
        <f>J185/H185</f>
        <v>24.5625</v>
      </c>
      <c r="L185" s="18" t="str">
        <f>VLOOKUP($B185,'[1]synthèse figée 23-06'!$B$12:$R$280,12,FALSE)</f>
        <v>O</v>
      </c>
      <c r="M185" s="18">
        <f>VLOOKUP($B185,'[1]synthèse figée 23-06'!$B$12:$R$280,13,FALSE)</f>
        <v>17</v>
      </c>
      <c r="N185" s="20">
        <f>J185/M185</f>
        <v>23.11764705882353</v>
      </c>
    </row>
    <row r="186" spans="2:14" ht="12.75">
      <c r="B186" s="7"/>
      <c r="C186" s="7"/>
      <c r="D186" s="23"/>
      <c r="E186" s="24"/>
      <c r="F186" s="24"/>
      <c r="G186" s="7"/>
      <c r="H186" s="24"/>
      <c r="I186" s="25"/>
      <c r="J186" s="24"/>
      <c r="K186" s="25"/>
      <c r="L186" s="45"/>
      <c r="M186" s="27">
        <f>SUM(M184:M185)-SUM(H184:H185)</f>
        <v>1</v>
      </c>
      <c r="N186" s="25"/>
    </row>
    <row r="187" spans="1:14" s="1" customFormat="1" ht="12.75">
      <c r="A187" s="11" t="s">
        <v>166</v>
      </c>
      <c r="B187" s="29"/>
      <c r="C187" s="29"/>
      <c r="D187" s="30"/>
      <c r="E187" s="31"/>
      <c r="F187" s="31"/>
      <c r="G187" s="29"/>
      <c r="H187" s="31"/>
      <c r="I187" s="32"/>
      <c r="J187" s="31"/>
      <c r="K187" s="32"/>
      <c r="L187" s="33"/>
      <c r="M187" s="31"/>
      <c r="N187" s="32"/>
    </row>
    <row r="188" spans="1:14" s="21" customFormat="1" ht="12.75">
      <c r="A188" s="17"/>
      <c r="B188" s="18" t="s">
        <v>167</v>
      </c>
      <c r="C188" s="18" t="str">
        <f>VLOOKUP($B188,'[1]synthèse figée 23-06'!$B$12:$R$280,3,FALSE)</f>
        <v>mat</v>
      </c>
      <c r="D188" s="19" t="str">
        <f>VLOOKUP($B188,'[1]synthèse figée 23-06'!$B$12:$R$280,4,FALSE)</f>
        <v>APOLLINAIRE GUILLAUME (ZEP)</v>
      </c>
      <c r="E188" s="18">
        <f>VLOOKUP($B188,'[1]synthèse figée 23-06'!$B$12:$R$280,5,FALSE)</f>
        <v>78</v>
      </c>
      <c r="F188" s="18">
        <f>VLOOKUP($B188,'[1]synthèse figée 23-06'!$B$12:$R$280,6,FALSE)</f>
        <v>4</v>
      </c>
      <c r="G188" s="18" t="str">
        <f>VLOOKUP($B188,'[1]synthèse figée 23-06'!$B$12:$R$280,7,FALSE)</f>
        <v>1 Fbl</v>
      </c>
      <c r="H188" s="18">
        <f>VLOOKUP($B188,'[1]synthèse figée 23-06'!$B$12:$R$280,8,FALSE)</f>
        <v>4</v>
      </c>
      <c r="I188" s="20">
        <f>E188/H188</f>
        <v>19.5</v>
      </c>
      <c r="J188" s="18">
        <f>VLOOKUP($B188,'[1]synthèse figée 23-06'!$B$12:$R$280,10,FALSE)</f>
        <v>85</v>
      </c>
      <c r="K188" s="20">
        <f>J188/H188</f>
        <v>21.25</v>
      </c>
      <c r="L188" s="18" t="str">
        <f>VLOOKUP($B188,'[1]synthèse figée 23-06'!$B$12:$R$280,12,FALSE)</f>
        <v>Annul Fbl</v>
      </c>
      <c r="M188" s="18">
        <f>VLOOKUP($B188,'[1]synthèse figée 23-06'!$B$12:$R$280,13,FALSE)</f>
        <v>4</v>
      </c>
      <c r="N188" s="20">
        <f>J188/M188</f>
        <v>21.25</v>
      </c>
    </row>
    <row r="189" spans="1:14" s="21" customFormat="1" ht="12.75">
      <c r="A189" s="17"/>
      <c r="B189" s="18" t="s">
        <v>168</v>
      </c>
      <c r="C189" s="18" t="str">
        <f>VLOOKUP($B189,'[1]synthèse figée 23-06'!$B$12:$R$280,3,FALSE)</f>
        <v>mat</v>
      </c>
      <c r="D189" s="19" t="str">
        <f>VLOOKUP($B189,'[1]synthèse figée 23-06'!$B$12:$R$280,4,FALSE)</f>
        <v>RENOIR JEAN</v>
      </c>
      <c r="E189" s="18">
        <f>VLOOKUP($B189,'[1]synthèse figée 23-06'!$B$12:$R$280,5,FALSE)</f>
        <v>137</v>
      </c>
      <c r="F189" s="18">
        <f>VLOOKUP($B189,'[1]synthèse figée 23-06'!$B$12:$R$280,6,FALSE)</f>
        <v>6</v>
      </c>
      <c r="G189" s="18" t="str">
        <f>VLOOKUP($B189,'[1]synthèse figée 23-06'!$B$12:$R$280,7,FALSE)</f>
        <v>1 Fbl</v>
      </c>
      <c r="H189" s="18">
        <f>VLOOKUP($B189,'[1]synthèse figée 23-06'!$B$12:$R$280,8,FALSE)</f>
        <v>6</v>
      </c>
      <c r="I189" s="20">
        <f>E189/H189</f>
        <v>22.833333333333332</v>
      </c>
      <c r="J189" s="18">
        <f>VLOOKUP($B189,'[1]synthèse figée 23-06'!$B$12:$R$280,10,FALSE)</f>
        <v>150</v>
      </c>
      <c r="K189" s="20">
        <f>J189/H189</f>
        <v>25</v>
      </c>
      <c r="L189" s="18" t="str">
        <f>VLOOKUP($B189,'[1]synthèse figée 23-06'!$B$12:$R$280,12,FALSE)</f>
        <v>Annul Fbl</v>
      </c>
      <c r="M189" s="18">
        <f>VLOOKUP($B189,'[1]synthèse figée 23-06'!$B$12:$R$280,13,FALSE)</f>
        <v>6</v>
      </c>
      <c r="N189" s="20">
        <f>J189/M189</f>
        <v>25</v>
      </c>
    </row>
    <row r="190" spans="1:14" s="21" customFormat="1" ht="12.75">
      <c r="A190" s="17"/>
      <c r="B190" s="18" t="s">
        <v>169</v>
      </c>
      <c r="C190" s="18" t="str">
        <f>VLOOKUP($B190,'[1]synthèse figée 23-06'!$B$12:$R$280,3,FALSE)</f>
        <v>elm</v>
      </c>
      <c r="D190" s="19" t="str">
        <f>VLOOKUP($B190,'[1]synthèse figée 23-06'!$B$12:$R$280,4,FALSE)</f>
        <v>RIMBAUD ARTHUR (ZEP)</v>
      </c>
      <c r="E190" s="18">
        <f>VLOOKUP($B190,'[1]synthèse figée 23-06'!$B$12:$R$280,5,FALSE)</f>
        <v>328</v>
      </c>
      <c r="F190" s="18">
        <f>VLOOKUP($B190,'[1]synthèse figée 23-06'!$B$12:$R$280,6,FALSE)</f>
        <v>14</v>
      </c>
      <c r="G190" s="18" t="str">
        <f>VLOOKUP($B190,'[1]synthèse figée 23-06'!$B$12:$R$280,7,FALSE)</f>
        <v>1 OR</v>
      </c>
      <c r="H190" s="18">
        <f>VLOOKUP($B190,'[1]synthèse figée 23-06'!$B$12:$R$280,8,FALSE)</f>
        <v>14</v>
      </c>
      <c r="I190" s="20">
        <f>E190/H190</f>
        <v>23.428571428571427</v>
      </c>
      <c r="J190" s="18">
        <f>VLOOKUP($B190,'[1]synthèse figée 23-06'!$B$12:$R$280,10,FALSE)</f>
        <v>327</v>
      </c>
      <c r="K190" s="20">
        <f>J190/H190</f>
        <v>23.357142857142858</v>
      </c>
      <c r="L190" s="18" t="s">
        <v>170</v>
      </c>
      <c r="M190" s="18">
        <f>VLOOKUP($B190,'[1]synthèse figée 23-06'!$B$12:$R$280,13,FALSE)</f>
        <v>14</v>
      </c>
      <c r="N190" s="20">
        <f>J190/M190</f>
        <v>23.357142857142858</v>
      </c>
    </row>
    <row r="191" spans="2:14" ht="12.75">
      <c r="B191" s="7"/>
      <c r="C191" s="7"/>
      <c r="D191" s="23"/>
      <c r="E191" s="24"/>
      <c r="F191" s="24"/>
      <c r="G191" s="7"/>
      <c r="H191" s="24"/>
      <c r="I191" s="25"/>
      <c r="J191" s="24"/>
      <c r="K191" s="25"/>
      <c r="L191" s="26"/>
      <c r="M191" s="27">
        <f>SUM(M188:M189)-SUM(H188:H189)</f>
        <v>0</v>
      </c>
      <c r="N191" s="28"/>
    </row>
    <row r="192" spans="2:14" s="1" customFormat="1" ht="4.5" customHeight="1">
      <c r="B192" s="4"/>
      <c r="C192" s="4"/>
      <c r="D192" s="39"/>
      <c r="G192" s="4"/>
      <c r="I192" s="40"/>
      <c r="K192" s="40"/>
      <c r="L192" s="41"/>
      <c r="M192" s="42"/>
      <c r="N192" s="40"/>
    </row>
    <row r="193" spans="2:14" ht="12.75">
      <c r="B193" s="4"/>
      <c r="C193" s="4"/>
      <c r="D193" s="39"/>
      <c r="E193" s="1"/>
      <c r="F193" s="1"/>
      <c r="G193" s="4"/>
      <c r="H193" s="1"/>
      <c r="I193" s="40"/>
      <c r="J193" s="1"/>
      <c r="K193" s="40"/>
      <c r="L193" s="41"/>
      <c r="M193" s="43"/>
      <c r="N193" s="32"/>
    </row>
    <row r="194" spans="1:14" s="6" customFormat="1" ht="15" customHeight="1">
      <c r="A194" s="4"/>
      <c r="B194" s="5"/>
      <c r="D194" s="2"/>
      <c r="E194" s="54" t="s">
        <v>1</v>
      </c>
      <c r="F194" s="55"/>
      <c r="G194" s="55"/>
      <c r="H194" s="55"/>
      <c r="I194" s="56"/>
      <c r="J194" s="54" t="s">
        <v>2</v>
      </c>
      <c r="K194" s="55"/>
      <c r="L194" s="55"/>
      <c r="M194" s="55"/>
      <c r="N194" s="56"/>
    </row>
    <row r="195" spans="1:14" s="10" customFormat="1" ht="52.5" customHeight="1">
      <c r="A195" s="8"/>
      <c r="B195" s="9" t="s">
        <v>3</v>
      </c>
      <c r="C195" s="9" t="s">
        <v>4</v>
      </c>
      <c r="D195" s="9" t="s">
        <v>5</v>
      </c>
      <c r="E195" s="9" t="s">
        <v>6</v>
      </c>
      <c r="F195" s="9" t="s">
        <v>7</v>
      </c>
      <c r="G195" s="9" t="s">
        <v>8</v>
      </c>
      <c r="H195" s="9" t="s">
        <v>9</v>
      </c>
      <c r="I195" s="9" t="s">
        <v>10</v>
      </c>
      <c r="J195" s="9" t="s">
        <v>11</v>
      </c>
      <c r="K195" s="9" t="s">
        <v>12</v>
      </c>
      <c r="L195" s="9" t="s">
        <v>8</v>
      </c>
      <c r="M195" s="9" t="s">
        <v>9</v>
      </c>
      <c r="N195" s="9" t="s">
        <v>13</v>
      </c>
    </row>
    <row r="196" spans="1:14" s="1" customFormat="1" ht="12.75">
      <c r="A196" s="11" t="s">
        <v>171</v>
      </c>
      <c r="B196" s="29"/>
      <c r="C196" s="29"/>
      <c r="D196" s="30"/>
      <c r="E196" s="31"/>
      <c r="F196" s="31"/>
      <c r="G196" s="29"/>
      <c r="H196" s="31"/>
      <c r="I196" s="32"/>
      <c r="J196" s="31"/>
      <c r="K196" s="32"/>
      <c r="L196" s="33"/>
      <c r="M196" s="31"/>
      <c r="N196" s="32"/>
    </row>
    <row r="197" spans="1:14" s="38" customFormat="1" ht="12.75">
      <c r="A197" s="34"/>
      <c r="B197" s="35" t="s">
        <v>172</v>
      </c>
      <c r="C197" s="35" t="str">
        <f>VLOOKUP($B197,'[1]synthèse figée 23-06'!$B$12:$R$280,3,FALSE)</f>
        <v>mat</v>
      </c>
      <c r="D197" s="36" t="str">
        <f>VLOOKUP($B197,'[1]synthèse figée 23-06'!$B$12:$R$280,4,FALSE)</f>
        <v>BRASSENS GEORGES</v>
      </c>
      <c r="E197" s="35">
        <f>VLOOKUP($B197,'[1]synthèse figée 23-06'!$B$12:$R$280,5,FALSE)</f>
        <v>179</v>
      </c>
      <c r="F197" s="35">
        <f>VLOOKUP($B197,'[1]synthèse figée 23-06'!$B$12:$R$280,6,FALSE)</f>
        <v>7</v>
      </c>
      <c r="G197" s="35">
        <f>VLOOKUP($B197,'[1]synthèse figée 23-06'!$B$12:$R$280,7,FALSE)</f>
        <v>0</v>
      </c>
      <c r="H197" s="35">
        <f>VLOOKUP($B197,'[1]synthèse figée 23-06'!$B$12:$R$280,8,FALSE)</f>
        <v>7</v>
      </c>
      <c r="I197" s="37">
        <f>E197/H197</f>
        <v>25.571428571428573</v>
      </c>
      <c r="J197" s="35">
        <f>VLOOKUP($B197,'[1]synthèse figée 23-06'!$B$12:$R$280,10,FALSE)</f>
        <v>194</v>
      </c>
      <c r="K197" s="37">
        <f>J197/H197</f>
        <v>27.714285714285715</v>
      </c>
      <c r="L197" s="35" t="s">
        <v>173</v>
      </c>
      <c r="M197" s="35">
        <v>7</v>
      </c>
      <c r="N197" s="37">
        <f>J197/M197</f>
        <v>27.714285714285715</v>
      </c>
    </row>
    <row r="198" spans="1:14" s="38" customFormat="1" ht="12.75">
      <c r="A198" s="34"/>
      <c r="B198" s="35" t="s">
        <v>174</v>
      </c>
      <c r="C198" s="35" t="s">
        <v>56</v>
      </c>
      <c r="D198" s="36" t="s">
        <v>175</v>
      </c>
      <c r="E198" s="35">
        <v>166</v>
      </c>
      <c r="F198" s="35">
        <v>8</v>
      </c>
      <c r="G198" s="35" t="s">
        <v>176</v>
      </c>
      <c r="H198" s="35">
        <v>7</v>
      </c>
      <c r="I198" s="37">
        <v>23.714285714285715</v>
      </c>
      <c r="J198" s="35">
        <v>190</v>
      </c>
      <c r="K198" s="37">
        <v>27.142857142857142</v>
      </c>
      <c r="L198" s="35" t="s">
        <v>24</v>
      </c>
      <c r="M198" s="35">
        <v>8</v>
      </c>
      <c r="N198" s="37">
        <v>27.142857142857142</v>
      </c>
    </row>
    <row r="199" spans="1:14" s="21" customFormat="1" ht="12.75">
      <c r="A199" s="17"/>
      <c r="B199" s="18" t="s">
        <v>177</v>
      </c>
      <c r="C199" s="18" t="str">
        <f>VLOOKUP($B199,'[1]synthèse figée 23-06'!$B$12:$R$280,3,FALSE)</f>
        <v>mat</v>
      </c>
      <c r="D199" s="19" t="str">
        <f>VLOOKUP($B199,'[1]synthèse figée 23-06'!$B$12:$R$280,4,FALSE)</f>
        <v>LIBERTE</v>
      </c>
      <c r="E199" s="18">
        <f>VLOOKUP($B199,'[1]synthèse figée 23-06'!$B$12:$R$280,5,FALSE)</f>
        <v>229</v>
      </c>
      <c r="F199" s="18">
        <f>VLOOKUP($B199,'[1]synthèse figée 23-06'!$B$12:$R$280,6,FALSE)</f>
        <v>8</v>
      </c>
      <c r="G199" s="18">
        <f>VLOOKUP($B199,'[1]synthèse figée 23-06'!$B$12:$R$280,7,FALSE)</f>
        <v>0</v>
      </c>
      <c r="H199" s="18">
        <f>VLOOKUP($B199,'[1]synthèse figée 23-06'!$B$12:$R$280,8,FALSE)</f>
        <v>8</v>
      </c>
      <c r="I199" s="20">
        <f>E199/H199</f>
        <v>28.625</v>
      </c>
      <c r="J199" s="18">
        <f>VLOOKUP($B199,'[1]synthèse figée 23-06'!$B$12:$R$280,10,FALSE)</f>
        <v>211</v>
      </c>
      <c r="K199" s="20">
        <f>J199/H199</f>
        <v>26.375</v>
      </c>
      <c r="L199" s="18" t="str">
        <f>VLOOKUP($B199,'[1]synthèse figée 23-06'!$B$12:$R$280,12,FALSE)</f>
        <v>OR ville -&gt;O</v>
      </c>
      <c r="M199" s="18">
        <f>VLOOKUP($B199,'[1]synthèse figée 23-06'!$B$12:$R$280,13,FALSE)</f>
        <v>9</v>
      </c>
      <c r="N199" s="20">
        <f>J199/M199</f>
        <v>23.444444444444443</v>
      </c>
    </row>
    <row r="200" spans="1:14" s="21" customFormat="1" ht="12.75">
      <c r="A200" s="17"/>
      <c r="B200" s="18" t="s">
        <v>178</v>
      </c>
      <c r="C200" s="18" t="str">
        <f>VLOOKUP($B200,'[1]synthèse figée 23-06'!$B$12:$R$280,3,FALSE)</f>
        <v>mat</v>
      </c>
      <c r="D200" s="19" t="str">
        <f>VLOOKUP($B200,'[1]synthèse figée 23-06'!$B$12:$R$280,4,FALSE)</f>
        <v>LOLIVE JEAN (ZEP)</v>
      </c>
      <c r="E200" s="18">
        <f>VLOOKUP($B200,'[1]synthèse figée 23-06'!$B$12:$R$280,5,FALSE)</f>
        <v>332</v>
      </c>
      <c r="F200" s="18">
        <f>VLOOKUP($B200,'[1]synthèse figée 23-06'!$B$12:$R$280,6,FALSE)</f>
        <v>14</v>
      </c>
      <c r="G200" s="18">
        <f>VLOOKUP($B200,'[1]synthèse figée 23-06'!$B$12:$R$280,7,FALSE)</f>
        <v>0</v>
      </c>
      <c r="H200" s="18">
        <f>VLOOKUP($B200,'[1]synthèse figée 23-06'!$B$12:$R$280,8,FALSE)</f>
        <v>14</v>
      </c>
      <c r="I200" s="20">
        <f>E200/H200</f>
        <v>23.714285714285715</v>
      </c>
      <c r="J200" s="18">
        <f>VLOOKUP($B200,'[1]synthèse figée 23-06'!$B$12:$R$280,10,FALSE)</f>
        <v>307</v>
      </c>
      <c r="K200" s="20">
        <f>J200/H200</f>
        <v>21.928571428571427</v>
      </c>
      <c r="L200" s="18" t="str">
        <f>VLOOKUP($B200,'[1]synthèse figée 23-06'!$B$12:$R$280,12,FALSE)</f>
        <v>F</v>
      </c>
      <c r="M200" s="18">
        <f>VLOOKUP($B200,'[1]synthèse figée 23-06'!$B$12:$R$280,13,FALSE)</f>
        <v>13</v>
      </c>
      <c r="N200" s="20">
        <f>J200/M200</f>
        <v>23.615384615384617</v>
      </c>
    </row>
    <row r="201" spans="1:14" s="21" customFormat="1" ht="12.75">
      <c r="A201" s="17"/>
      <c r="B201" s="18" t="s">
        <v>179</v>
      </c>
      <c r="C201" s="18" t="str">
        <f>VLOOKUP($B201,'[1]synthèse figée 23-06'!$B$12:$R$280,3,FALSE)</f>
        <v>elm</v>
      </c>
      <c r="D201" s="19" t="str">
        <f>VLOOKUP($B201,'[1]synthèse figée 23-06'!$B$12:$R$280,4,FALSE)</f>
        <v>JAURES JEAN (ZEP)</v>
      </c>
      <c r="E201" s="18">
        <f>VLOOKUP($B201,'[1]synthèse figée 23-06'!$B$12:$R$280,5,FALSE)</f>
        <v>203</v>
      </c>
      <c r="F201" s="18">
        <f>VLOOKUP($B201,'[1]synthèse figée 23-06'!$B$12:$R$280,6,FALSE)</f>
        <v>10</v>
      </c>
      <c r="G201" s="18" t="str">
        <f>VLOOKUP($B201,'[1]synthèse figée 23-06'!$B$12:$R$280,7,FALSE)</f>
        <v>AS</v>
      </c>
      <c r="H201" s="18">
        <f>VLOOKUP($B201,'[1]synthèse figée 23-06'!$B$12:$R$280,8,FALSE)</f>
        <v>10</v>
      </c>
      <c r="I201" s="20">
        <f>E201/H201</f>
        <v>20.3</v>
      </c>
      <c r="J201" s="18">
        <f>VLOOKUP($B201,'[1]synthèse figée 23-06'!$B$12:$R$280,10,FALSE)</f>
        <v>190</v>
      </c>
      <c r="K201" s="20">
        <f>J201/H201</f>
        <v>19</v>
      </c>
      <c r="L201" s="18" t="str">
        <f>VLOOKUP($B201,'[1]synthèse figée 23-06'!$B$12:$R$280,12,FALSE)</f>
        <v>F</v>
      </c>
      <c r="M201" s="18">
        <f>VLOOKUP($B201,'[1]synthèse figée 23-06'!$B$12:$R$280,13,FALSE)</f>
        <v>9</v>
      </c>
      <c r="N201" s="20">
        <f>J201/M201</f>
        <v>21.11111111111111</v>
      </c>
    </row>
    <row r="202" spans="1:14" s="38" customFormat="1" ht="12.75">
      <c r="A202" s="34"/>
      <c r="B202" s="35" t="s">
        <v>180</v>
      </c>
      <c r="C202" s="35" t="s">
        <v>21</v>
      </c>
      <c r="D202" s="36" t="s">
        <v>175</v>
      </c>
      <c r="E202" s="35">
        <v>389</v>
      </c>
      <c r="F202" s="35">
        <v>16</v>
      </c>
      <c r="G202" s="35">
        <v>0</v>
      </c>
      <c r="H202" s="35">
        <v>16</v>
      </c>
      <c r="I202" s="37">
        <v>24.3125</v>
      </c>
      <c r="J202" s="35">
        <v>376</v>
      </c>
      <c r="K202" s="37">
        <v>23.5</v>
      </c>
      <c r="L202" s="35" t="s">
        <v>59</v>
      </c>
      <c r="M202" s="35">
        <v>16</v>
      </c>
      <c r="N202" s="37">
        <v>23.5</v>
      </c>
    </row>
    <row r="203" spans="1:14" s="21" customFormat="1" ht="12.75">
      <c r="A203" s="17"/>
      <c r="B203" s="18" t="s">
        <v>181</v>
      </c>
      <c r="C203" s="18" t="str">
        <f>VLOOKUP($B203,'[1]synthèse figée 23-06'!$B$12:$R$280,3,FALSE)</f>
        <v>elm</v>
      </c>
      <c r="D203" s="19" t="str">
        <f>VLOOKUP($B203,'[1]synthèse figée 23-06'!$B$12:$R$280,4,FALSE)</f>
        <v>LOLIVE JEAN (ZEP)</v>
      </c>
      <c r="E203" s="18">
        <f>VLOOKUP($B203,'[1]synthèse figée 23-06'!$B$12:$R$280,5,FALSE)</f>
        <v>243</v>
      </c>
      <c r="F203" s="18">
        <f>VLOOKUP($B203,'[1]synthèse figée 23-06'!$B$12:$R$280,6,FALSE)</f>
        <v>11</v>
      </c>
      <c r="G203" s="18">
        <f>VLOOKUP($B203,'[1]synthèse figée 23-06'!$B$12:$R$280,7,FALSE)</f>
        <v>0</v>
      </c>
      <c r="H203" s="18">
        <f>VLOOKUP($B203,'[1]synthèse figée 23-06'!$B$12:$R$280,8,FALSE)</f>
        <v>11</v>
      </c>
      <c r="I203" s="20">
        <f>E203/H203</f>
        <v>22.09090909090909</v>
      </c>
      <c r="J203" s="18">
        <f>VLOOKUP($B203,'[1]synthèse figée 23-06'!$B$12:$R$280,10,FALSE)</f>
        <v>238</v>
      </c>
      <c r="K203" s="20">
        <f>J203/H203</f>
        <v>21.636363636363637</v>
      </c>
      <c r="L203" s="18" t="str">
        <f>VLOOKUP($B203,'[1]synthèse figée 23-06'!$B$12:$R$280,12,FALSE)</f>
        <v>F</v>
      </c>
      <c r="M203" s="18">
        <f>VLOOKUP($B203,'[1]synthèse figée 23-06'!$B$12:$R$280,13,FALSE)</f>
        <v>10</v>
      </c>
      <c r="N203" s="20">
        <f>J203/M203</f>
        <v>23.8</v>
      </c>
    </row>
    <row r="204" spans="1:14" s="21" customFormat="1" ht="12.75">
      <c r="A204" s="17"/>
      <c r="B204" s="18" t="s">
        <v>182</v>
      </c>
      <c r="C204" s="18" t="str">
        <f>VLOOKUP($B204,'[1]synthèse figée 23-06'!$B$12:$R$280,3,FALSE)</f>
        <v>elm</v>
      </c>
      <c r="D204" s="19" t="str">
        <f>VLOOKUP($B204,'[1]synthèse figée 23-06'!$B$12:$R$280,4,FALSE)</f>
        <v>SAINT-EXUPERY</v>
      </c>
      <c r="E204" s="18">
        <f>VLOOKUP($B204,'[1]synthèse figée 23-06'!$B$12:$R$280,5,FALSE)</f>
        <v>160</v>
      </c>
      <c r="F204" s="18">
        <f>VLOOKUP($B204,'[1]synthèse figée 23-06'!$B$12:$R$280,6,FALSE)</f>
        <v>6</v>
      </c>
      <c r="G204" s="18" t="str">
        <f>VLOOKUP($B204,'[1]synthèse figée 23-06'!$B$12:$R$280,7,FALSE)</f>
        <v>AS</v>
      </c>
      <c r="H204" s="18">
        <f>VLOOKUP($B204,'[1]synthèse figée 23-06'!$B$12:$R$280,8,FALSE)</f>
        <v>6</v>
      </c>
      <c r="I204" s="20">
        <f>E204/H204</f>
        <v>26.666666666666668</v>
      </c>
      <c r="J204" s="18">
        <f>VLOOKUP($B204,'[1]synthèse figée 23-06'!$B$12:$R$280,10,FALSE)</f>
        <v>166</v>
      </c>
      <c r="K204" s="20">
        <f>J204/H204</f>
        <v>27.666666666666668</v>
      </c>
      <c r="L204" s="18" t="str">
        <f>VLOOKUP($B204,'[1]synthèse figée 23-06'!$B$12:$R$280,12,FALSE)</f>
        <v>O</v>
      </c>
      <c r="M204" s="18">
        <f>VLOOKUP($B204,'[1]synthèse figée 23-06'!$B$12:$R$280,13,FALSE)</f>
        <v>7</v>
      </c>
      <c r="N204" s="20">
        <f>J204/M204</f>
        <v>23.714285714285715</v>
      </c>
    </row>
    <row r="205" spans="1:14" s="21" customFormat="1" ht="12.75">
      <c r="A205" s="17"/>
      <c r="B205" s="18" t="s">
        <v>183</v>
      </c>
      <c r="C205" s="18" t="str">
        <f>VLOOKUP($B205,'[1]synthèse figée 23-06'!$B$12:$R$280,3,FALSE)</f>
        <v>elm</v>
      </c>
      <c r="D205" s="19" t="str">
        <f>VLOOKUP($B205,'[1]synthèse figée 23-06'!$B$12:$R$280,4,FALSE)</f>
        <v>WALLON HENRI</v>
      </c>
      <c r="E205" s="18">
        <f>VLOOKUP($B205,'[1]synthèse figée 23-06'!$B$12:$R$280,5,FALSE)</f>
        <v>287</v>
      </c>
      <c r="F205" s="18">
        <f>VLOOKUP($B205,'[1]synthèse figée 23-06'!$B$12:$R$280,6,FALSE)</f>
        <v>11</v>
      </c>
      <c r="G205" s="18" t="str">
        <f>VLOOKUP($B205,'[1]synthèse figée 23-06'!$B$12:$R$280,7,FALSE)</f>
        <v>AS</v>
      </c>
      <c r="H205" s="18">
        <f>VLOOKUP($B205,'[1]synthèse figée 23-06'!$B$12:$R$280,8,FALSE)</f>
        <v>11</v>
      </c>
      <c r="I205" s="20">
        <f>E205/H205</f>
        <v>26.09090909090909</v>
      </c>
      <c r="J205" s="18">
        <f>VLOOKUP($B205,'[1]synthèse figée 23-06'!$B$12:$R$280,10,FALSE)</f>
        <v>277</v>
      </c>
      <c r="K205" s="20">
        <f>J205/H205</f>
        <v>25.181818181818183</v>
      </c>
      <c r="L205" s="18" t="str">
        <f>VLOOKUP($B205,'[1]synthèse figée 23-06'!$B$12:$R$280,12,FALSE)</f>
        <v>AS</v>
      </c>
      <c r="M205" s="18">
        <f>VLOOKUP($B205,'[1]synthèse figée 23-06'!$B$12:$R$280,13,FALSE)</f>
        <v>11</v>
      </c>
      <c r="N205" s="20">
        <f>J205/M205</f>
        <v>25.181818181818183</v>
      </c>
    </row>
    <row r="206" spans="2:14" ht="12.75">
      <c r="B206" s="7"/>
      <c r="C206" s="7"/>
      <c r="D206" s="23"/>
      <c r="E206" s="24"/>
      <c r="F206" s="24"/>
      <c r="G206" s="7"/>
      <c r="H206" s="24"/>
      <c r="I206" s="25"/>
      <c r="J206" s="24"/>
      <c r="K206" s="25"/>
      <c r="L206" s="26"/>
      <c r="M206" s="27">
        <f>SUM(M197:M205)-SUM(H197:H205)</f>
        <v>0</v>
      </c>
      <c r="N206" s="28"/>
    </row>
    <row r="207" spans="1:14" s="1" customFormat="1" ht="12.75">
      <c r="A207" s="11" t="s">
        <v>184</v>
      </c>
      <c r="B207" s="29"/>
      <c r="C207" s="29"/>
      <c r="D207" s="30"/>
      <c r="E207" s="31"/>
      <c r="F207" s="31"/>
      <c r="G207" s="29"/>
      <c r="H207" s="31"/>
      <c r="I207" s="32"/>
      <c r="J207" s="31"/>
      <c r="K207" s="32"/>
      <c r="L207" s="33"/>
      <c r="M207" s="31"/>
      <c r="N207" s="32"/>
    </row>
    <row r="208" spans="1:14" s="21" customFormat="1" ht="12.75">
      <c r="A208" s="17"/>
      <c r="B208" s="18" t="s">
        <v>185</v>
      </c>
      <c r="C208" s="18" t="str">
        <f>VLOOKUP($B208,'[1]synthèse figée 23-06'!$B$12:$R$280,3,FALSE)</f>
        <v>elm</v>
      </c>
      <c r="D208" s="19" t="str">
        <f>VLOOKUP($B208,'[1]synthèse figée 23-06'!$B$12:$R$280,4,FALSE)</f>
        <v>CACHIN MARCEL (ZEP)</v>
      </c>
      <c r="E208" s="18">
        <f>VLOOKUP($B208,'[1]synthèse figée 23-06'!$B$12:$R$280,5,FALSE)</f>
        <v>276</v>
      </c>
      <c r="F208" s="18">
        <f>VLOOKUP($B208,'[1]synthèse figée 23-06'!$B$12:$R$280,6,FALSE)</f>
        <v>13</v>
      </c>
      <c r="G208" s="18">
        <f>VLOOKUP($B208,'[1]synthèse figée 23-06'!$B$12:$R$280,7,FALSE)</f>
      </c>
      <c r="H208" s="18">
        <f>VLOOKUP($B208,'[1]synthèse figée 23-06'!$B$12:$R$280,8,FALSE)</f>
        <v>13</v>
      </c>
      <c r="I208" s="20">
        <f>E208/H208</f>
        <v>21.23076923076923</v>
      </c>
      <c r="J208" s="18">
        <f>VLOOKUP($B208,'[1]synthèse figée 23-06'!$B$12:$R$280,10,FALSE)</f>
        <v>276</v>
      </c>
      <c r="K208" s="20">
        <f>J208/H208</f>
        <v>21.23076923076923</v>
      </c>
      <c r="L208" s="18" t="str">
        <f>VLOOKUP($B208,'[1]synthèse figée 23-06'!$B$12:$R$280,12,FALSE)</f>
        <v>AS</v>
      </c>
      <c r="M208" s="18">
        <f>VLOOKUP($B208,'[1]synthèse figée 23-06'!$B$12:$R$280,13,FALSE)</f>
        <v>13</v>
      </c>
      <c r="N208" s="20">
        <f>J208/M208</f>
        <v>21.23076923076923</v>
      </c>
    </row>
    <row r="209" spans="1:14" s="21" customFormat="1" ht="12.75">
      <c r="A209" s="17"/>
      <c r="B209" s="18" t="s">
        <v>186</v>
      </c>
      <c r="C209" s="18" t="str">
        <f>VLOOKUP($B209,'[1]synthèse figée 23-06'!$B$12:$R$280,3,FALSE)</f>
        <v>elm</v>
      </c>
      <c r="D209" s="19" t="str">
        <f>VLOOKUP($B209,'[1]synthèse figée 23-06'!$B$12:$R$280,4,FALSE)</f>
        <v>LANGEVIN/WALLON</v>
      </c>
      <c r="E209" s="18">
        <f>VLOOKUP($B209,'[1]synthèse figée 23-06'!$B$12:$R$280,5,FALSE)</f>
        <v>228</v>
      </c>
      <c r="F209" s="18">
        <f>VLOOKUP($B209,'[1]synthèse figée 23-06'!$B$12:$R$280,6,FALSE)</f>
        <v>9</v>
      </c>
      <c r="G209" s="18" t="str">
        <f>VLOOKUP($B209,'[1]synthèse figée 23-06'!$B$12:$R$280,7,FALSE)</f>
        <v>AS</v>
      </c>
      <c r="H209" s="18">
        <f>VLOOKUP($B209,'[1]synthèse figée 23-06'!$B$12:$R$280,8,FALSE)</f>
        <v>9</v>
      </c>
      <c r="I209" s="20">
        <f>E209/H209</f>
        <v>25.333333333333332</v>
      </c>
      <c r="J209" s="18">
        <f>VLOOKUP($B209,'[1]synthèse figée 23-06'!$B$12:$R$280,10,FALSE)</f>
        <v>225</v>
      </c>
      <c r="K209" s="20">
        <f>J209/H209</f>
        <v>25</v>
      </c>
      <c r="L209" s="18" t="str">
        <f>VLOOKUP($B209,'[1]synthèse figée 23-06'!$B$12:$R$280,12,FALSE)</f>
        <v>AS</v>
      </c>
      <c r="M209" s="18">
        <f>VLOOKUP($B209,'[1]synthèse figée 23-06'!$B$12:$R$280,13,FALSE)</f>
        <v>9</v>
      </c>
      <c r="N209" s="20">
        <f>J209/M209</f>
        <v>25</v>
      </c>
    </row>
    <row r="210" spans="1:14" s="21" customFormat="1" ht="12.75">
      <c r="A210" s="17"/>
      <c r="B210" s="18" t="s">
        <v>187</v>
      </c>
      <c r="C210" s="18" t="str">
        <f>VLOOKUP($B210,'[1]synthèse figée 23-06'!$B$12:$R$280,3,FALSE)</f>
        <v>elm</v>
      </c>
      <c r="D210" s="19" t="str">
        <f>VLOOKUP($B210,'[1]synthèse figée 23-06'!$B$12:$R$280,4,FALSE)</f>
        <v>VAILLANT-COUTURIER PAUL</v>
      </c>
      <c r="E210" s="18">
        <f>VLOOKUP($B210,'[1]synthèse figée 23-06'!$B$12:$R$280,5,FALSE)</f>
        <v>233</v>
      </c>
      <c r="F210" s="18">
        <f>VLOOKUP($B210,'[1]synthèse figée 23-06'!$B$12:$R$280,6,FALSE)</f>
        <v>9</v>
      </c>
      <c r="G210" s="18" t="str">
        <f>VLOOKUP($B210,'[1]synthèse figée 23-06'!$B$12:$R$280,7,FALSE)</f>
        <v>1 OR</v>
      </c>
      <c r="H210" s="18">
        <f>VLOOKUP($B210,'[1]synthèse figée 23-06'!$B$12:$R$280,8,FALSE)</f>
        <v>9</v>
      </c>
      <c r="I210" s="20">
        <f>E210/H210</f>
        <v>25.88888888888889</v>
      </c>
      <c r="J210" s="18">
        <f>VLOOKUP($B210,'[1]synthèse figée 23-06'!$B$12:$R$280,10,FALSE)</f>
        <v>239</v>
      </c>
      <c r="K210" s="20">
        <f>J210/H210</f>
        <v>26.555555555555557</v>
      </c>
      <c r="L210" s="18" t="str">
        <f>VLOOKUP($B210,'[1]synthèse figée 23-06'!$B$12:$R$280,12,FALSE)</f>
        <v>OR-&gt;O</v>
      </c>
      <c r="M210" s="18">
        <f>VLOOKUP($B210,'[1]synthèse figée 23-06'!$B$12:$R$280,13,FALSE)</f>
        <v>10</v>
      </c>
      <c r="N210" s="20">
        <f>J210/M210</f>
        <v>23.9</v>
      </c>
    </row>
    <row r="211" spans="2:14" s="1" customFormat="1" ht="12.75" customHeight="1">
      <c r="B211" s="7"/>
      <c r="C211" s="7"/>
      <c r="D211" s="23"/>
      <c r="E211" s="24"/>
      <c r="F211" s="24"/>
      <c r="G211" s="7"/>
      <c r="H211" s="24"/>
      <c r="I211" s="25"/>
      <c r="J211" s="24"/>
      <c r="K211" s="25"/>
      <c r="L211" s="45"/>
      <c r="M211" s="27">
        <f>SUM(M209:M210)-SUM(H209:H210)</f>
        <v>1</v>
      </c>
      <c r="N211" s="25"/>
    </row>
    <row r="212" spans="1:14" s="1" customFormat="1" ht="12.75">
      <c r="A212" s="11" t="s">
        <v>188</v>
      </c>
      <c r="B212" s="29"/>
      <c r="C212" s="29"/>
      <c r="D212" s="30"/>
      <c r="E212" s="31"/>
      <c r="F212" s="31"/>
      <c r="G212" s="29"/>
      <c r="H212" s="31"/>
      <c r="I212" s="32"/>
      <c r="J212" s="31"/>
      <c r="K212" s="32"/>
      <c r="L212" s="33"/>
      <c r="M212" s="31"/>
      <c r="N212" s="32"/>
    </row>
    <row r="213" spans="1:14" s="21" customFormat="1" ht="12.75">
      <c r="A213" s="17"/>
      <c r="B213" s="18" t="s">
        <v>189</v>
      </c>
      <c r="C213" s="18" t="str">
        <f>VLOOKUP($B213,'[1]synthèse figée 23-06'!$B$12:$R$280,3,FALSE)</f>
        <v>mat</v>
      </c>
      <c r="D213" s="19" t="str">
        <f>VLOOKUP($B213,'[1]synthèse figée 23-06'!$B$12:$R$280,4,FALSE)</f>
        <v>BOIS PERRIER</v>
      </c>
      <c r="E213" s="18">
        <f>VLOOKUP($B213,'[1]synthèse figée 23-06'!$B$12:$R$280,5,FALSE)</f>
        <v>268</v>
      </c>
      <c r="F213" s="18">
        <f>VLOOKUP($B213,'[1]synthèse figée 23-06'!$B$12:$R$280,6,FALSE)</f>
        <v>10</v>
      </c>
      <c r="G213" s="18">
        <f>VLOOKUP($B213,'[1]synthèse figée 23-06'!$B$12:$R$280,7,FALSE)</f>
      </c>
      <c r="H213" s="18">
        <f>VLOOKUP($B213,'[1]synthèse figée 23-06'!$B$12:$R$280,8,FALSE)</f>
        <v>10</v>
      </c>
      <c r="I213" s="20">
        <f aca="true" t="shared" si="15" ref="I213:I220">E213/H213</f>
        <v>26.8</v>
      </c>
      <c r="J213" s="18">
        <f>VLOOKUP($B213,'[1]synthèse figée 23-06'!$B$12:$R$280,10,FALSE)</f>
        <v>276</v>
      </c>
      <c r="K213" s="20">
        <f aca="true" t="shared" si="16" ref="K213:K220">J213/H213</f>
        <v>27.6</v>
      </c>
      <c r="L213" s="18" t="str">
        <f>VLOOKUP($B213,'[1]synthèse figée 23-06'!$B$12:$R$280,12,FALSE)</f>
        <v>AS</v>
      </c>
      <c r="M213" s="18">
        <f>VLOOKUP($B213,'[1]synthèse figée 23-06'!$B$12:$R$280,13,FALSE)</f>
        <v>10</v>
      </c>
      <c r="N213" s="20">
        <f aca="true" t="shared" si="17" ref="N213:N220">J213/M213</f>
        <v>27.6</v>
      </c>
    </row>
    <row r="214" spans="1:14" s="21" customFormat="1" ht="12.75">
      <c r="A214" s="17"/>
      <c r="B214" s="18" t="s">
        <v>190</v>
      </c>
      <c r="C214" s="18" t="str">
        <f>VLOOKUP($B214,'[1]synthèse figée 23-06'!$B$12:$R$280,3,FALSE)</f>
        <v>mat</v>
      </c>
      <c r="D214" s="19" t="str">
        <f>VLOOKUP($B214,'[1]synthèse figée 23-06'!$B$12:$R$280,4,FALSE)</f>
        <v>DOLET</v>
      </c>
      <c r="E214" s="18">
        <f>VLOOKUP($B214,'[1]synthèse figée 23-06'!$B$12:$R$280,5,FALSE)</f>
        <v>148</v>
      </c>
      <c r="F214" s="18">
        <f>VLOOKUP($B214,'[1]synthèse figée 23-06'!$B$12:$R$280,6,FALSE)</f>
        <v>6</v>
      </c>
      <c r="G214" s="18">
        <f>VLOOKUP($B214,'[1]synthèse figée 23-06'!$B$12:$R$280,7,FALSE)</f>
      </c>
      <c r="H214" s="18">
        <f>VLOOKUP($B214,'[1]synthèse figée 23-06'!$B$12:$R$280,8,FALSE)</f>
        <v>6</v>
      </c>
      <c r="I214" s="20">
        <f t="shared" si="15"/>
        <v>24.666666666666668</v>
      </c>
      <c r="J214" s="18">
        <f>VLOOKUP($B214,'[1]synthèse figée 23-06'!$B$12:$R$280,10,FALSE)</f>
        <v>145</v>
      </c>
      <c r="K214" s="20">
        <f t="shared" si="16"/>
        <v>24.166666666666668</v>
      </c>
      <c r="L214" s="18" t="str">
        <f>VLOOKUP($B214,'[1]synthèse figée 23-06'!$B$12:$R$280,12,FALSE)</f>
        <v>AS</v>
      </c>
      <c r="M214" s="18">
        <f>VLOOKUP($B214,'[1]synthèse figée 23-06'!$B$12:$R$280,13,FALSE)</f>
        <v>6</v>
      </c>
      <c r="N214" s="20">
        <f t="shared" si="17"/>
        <v>24.166666666666668</v>
      </c>
    </row>
    <row r="215" spans="1:14" s="21" customFormat="1" ht="12.75">
      <c r="A215" s="17"/>
      <c r="B215" s="18" t="s">
        <v>191</v>
      </c>
      <c r="C215" s="18" t="str">
        <f>VLOOKUP($B215,'[1]synthèse figée 23-06'!$B$12:$R$280,3,FALSE)</f>
        <v>mat</v>
      </c>
      <c r="D215" s="19" t="str">
        <f>VLOOKUP($B215,'[1]synthèse figée 23-06'!$B$12:$R$280,4,FALSE)</f>
        <v>KERGOMARD PAULINE</v>
      </c>
      <c r="E215" s="18">
        <f>VLOOKUP($B215,'[1]synthèse figée 23-06'!$B$12:$R$280,5,FALSE)</f>
        <v>236</v>
      </c>
      <c r="F215" s="18">
        <f>VLOOKUP($B215,'[1]synthèse figée 23-06'!$B$12:$R$280,6,FALSE)</f>
        <v>10</v>
      </c>
      <c r="G215" s="18" t="str">
        <f>VLOOKUP($B215,'[1]synthèse figée 23-06'!$B$12:$R$280,7,FALSE)</f>
        <v>AS</v>
      </c>
      <c r="H215" s="18">
        <f>VLOOKUP($B215,'[1]synthèse figée 23-06'!$B$12:$R$280,8,FALSE)</f>
        <v>10</v>
      </c>
      <c r="I215" s="20">
        <f t="shared" si="15"/>
        <v>23.6</v>
      </c>
      <c r="J215" s="18">
        <f>VLOOKUP($B215,'[1]synthèse figée 23-06'!$B$12:$R$280,10,FALSE)</f>
        <v>269</v>
      </c>
      <c r="K215" s="20">
        <f t="shared" si="16"/>
        <v>26.9</v>
      </c>
      <c r="L215" s="18" t="str">
        <f>VLOOKUP($B215,'[1]synthèse figée 23-06'!$B$12:$R$280,12,FALSE)</f>
        <v>AS</v>
      </c>
      <c r="M215" s="18">
        <f>VLOOKUP($B215,'[1]synthèse figée 23-06'!$B$12:$R$280,13,FALSE)</f>
        <v>10</v>
      </c>
      <c r="N215" s="20">
        <f t="shared" si="17"/>
        <v>26.9</v>
      </c>
    </row>
    <row r="216" spans="1:14" s="21" customFormat="1" ht="12.75">
      <c r="A216" s="17"/>
      <c r="B216" s="18" t="s">
        <v>192</v>
      </c>
      <c r="C216" s="18" t="str">
        <f>VLOOKUP($B216,'[1]synthèse figée 23-06'!$B$12:$R$280,3,FALSE)</f>
        <v>mat</v>
      </c>
      <c r="D216" s="19" t="str">
        <f>VLOOKUP($B216,'[1]synthèse figée 23-06'!$B$12:$R$280,4,FALSE)</f>
        <v>MARNAUDES</v>
      </c>
      <c r="E216" s="18">
        <f>VLOOKUP($B216,'[1]synthèse figée 23-06'!$B$12:$R$280,5,FALSE)</f>
        <v>245</v>
      </c>
      <c r="F216" s="18">
        <f>VLOOKUP($B216,'[1]synthèse figée 23-06'!$B$12:$R$280,6,FALSE)</f>
        <v>9</v>
      </c>
      <c r="G216" s="18" t="str">
        <f>VLOOKUP($B216,'[1]synthèse figée 23-06'!$B$12:$R$280,7,FALSE)</f>
        <v>AS</v>
      </c>
      <c r="H216" s="18">
        <f>VLOOKUP($B216,'[1]synthèse figée 23-06'!$B$12:$R$280,8,FALSE)</f>
        <v>9</v>
      </c>
      <c r="I216" s="20">
        <f t="shared" si="15"/>
        <v>27.22222222222222</v>
      </c>
      <c r="J216" s="18">
        <f>VLOOKUP($B216,'[1]synthèse figée 23-06'!$B$12:$R$280,10,FALSE)</f>
        <v>280</v>
      </c>
      <c r="K216" s="20">
        <f t="shared" si="16"/>
        <v>31.11111111111111</v>
      </c>
      <c r="L216" s="18" t="str">
        <f>VLOOKUP($B216,'[1]synthèse figée 23-06'!$B$12:$R$280,12,FALSE)</f>
        <v>O</v>
      </c>
      <c r="M216" s="18">
        <f>VLOOKUP($B216,'[1]synthèse figée 23-06'!$B$12:$R$280,13,FALSE)</f>
        <v>10</v>
      </c>
      <c r="N216" s="20">
        <f t="shared" si="17"/>
        <v>28</v>
      </c>
    </row>
    <row r="217" spans="1:14" s="21" customFormat="1" ht="12.75">
      <c r="A217" s="17"/>
      <c r="B217" s="18" t="s">
        <v>193</v>
      </c>
      <c r="C217" s="18" t="str">
        <f>VLOOKUP($B217,'[1]synthèse figée 23-06'!$B$12:$R$280,3,FALSE)</f>
        <v>mat</v>
      </c>
      <c r="D217" s="19" t="str">
        <f>VLOOKUP($B217,'[1]synthèse figée 23-06'!$B$12:$R$280,4,FALSE)</f>
        <v>PRE GENTIL</v>
      </c>
      <c r="E217" s="18">
        <f>VLOOKUP($B217,'[1]synthèse figée 23-06'!$B$12:$R$280,5,FALSE)</f>
        <v>247</v>
      </c>
      <c r="F217" s="18">
        <f>VLOOKUP($B217,'[1]synthèse figée 23-06'!$B$12:$R$280,6,FALSE)</f>
        <v>10</v>
      </c>
      <c r="G217" s="18" t="str">
        <f>VLOOKUP($B217,'[1]synthèse figée 23-06'!$B$12:$R$280,7,FALSE)</f>
        <v>AS</v>
      </c>
      <c r="H217" s="18">
        <f>VLOOKUP($B217,'[1]synthèse figée 23-06'!$B$12:$R$280,8,FALSE)</f>
        <v>10</v>
      </c>
      <c r="I217" s="20">
        <f t="shared" si="15"/>
        <v>24.7</v>
      </c>
      <c r="J217" s="18">
        <f>VLOOKUP($B217,'[1]synthèse figée 23-06'!$B$12:$R$280,10,FALSE)</f>
        <v>254</v>
      </c>
      <c r="K217" s="20">
        <f t="shared" si="16"/>
        <v>25.4</v>
      </c>
      <c r="L217" s="18" t="str">
        <f>VLOOKUP($B217,'[1]synthèse figée 23-06'!$B$12:$R$280,12,FALSE)</f>
        <v>AS</v>
      </c>
      <c r="M217" s="18">
        <f>VLOOKUP($B217,'[1]synthèse figée 23-06'!$B$12:$R$280,13,FALSE)</f>
        <v>10</v>
      </c>
      <c r="N217" s="20">
        <f t="shared" si="17"/>
        <v>25.4</v>
      </c>
    </row>
    <row r="218" spans="1:14" s="21" customFormat="1" ht="12.75">
      <c r="A218" s="17"/>
      <c r="B218" s="18" t="s">
        <v>194</v>
      </c>
      <c r="C218" s="18" t="str">
        <f>VLOOKUP($B218,'[1]synthèse figée 23-06'!$B$12:$R$280,3,FALSE)</f>
        <v>elm</v>
      </c>
      <c r="D218" s="19" t="str">
        <f>VLOOKUP($B218,'[1]synthèse figée 23-06'!$B$12:$R$280,4,FALSE)</f>
        <v>COTTON EUGENIE</v>
      </c>
      <c r="E218" s="18">
        <f>VLOOKUP($B218,'[1]synthèse figée 23-06'!$B$12:$R$280,5,FALSE)</f>
        <v>381</v>
      </c>
      <c r="F218" s="18">
        <f>VLOOKUP($B218,'[1]synthèse figée 23-06'!$B$12:$R$280,6,FALSE)</f>
        <v>15</v>
      </c>
      <c r="G218" s="18" t="str">
        <f>VLOOKUP($B218,'[1]synthèse figée 23-06'!$B$12:$R$280,7,FALSE)</f>
        <v>AS</v>
      </c>
      <c r="H218" s="18">
        <f>VLOOKUP($B218,'[1]synthèse figée 23-06'!$B$12:$R$280,8,FALSE)</f>
        <v>15</v>
      </c>
      <c r="I218" s="20">
        <f t="shared" si="15"/>
        <v>25.4</v>
      </c>
      <c r="J218" s="18">
        <f>VLOOKUP($B218,'[1]synthèse figée 23-06'!$B$12:$R$280,10,FALSE)</f>
        <v>389</v>
      </c>
      <c r="K218" s="20">
        <f t="shared" si="16"/>
        <v>25.933333333333334</v>
      </c>
      <c r="L218" s="18" t="str">
        <f>VLOOKUP($B218,'[1]synthèse figée 23-06'!$B$12:$R$280,12,FALSE)</f>
        <v>AS</v>
      </c>
      <c r="M218" s="18">
        <f>VLOOKUP($B218,'[1]synthèse figée 23-06'!$B$12:$R$280,13,FALSE)</f>
        <v>15</v>
      </c>
      <c r="N218" s="20">
        <f t="shared" si="17"/>
        <v>25.933333333333334</v>
      </c>
    </row>
    <row r="219" spans="1:14" s="21" customFormat="1" ht="12.75">
      <c r="A219" s="17"/>
      <c r="B219" s="18" t="s">
        <v>195</v>
      </c>
      <c r="C219" s="18" t="str">
        <f>VLOOKUP($B219,'[1]synthèse figée 23-06'!$B$12:$R$280,3,FALSE)</f>
        <v>elm</v>
      </c>
      <c r="D219" s="19" t="str">
        <f>VLOOKUP($B219,'[1]synthèse figée 23-06'!$B$12:$R$280,4,FALSE)</f>
        <v>EBOUE FELIX</v>
      </c>
      <c r="E219" s="18">
        <f>VLOOKUP($B219,'[1]synthèse figée 23-06'!$B$12:$R$280,5,FALSE)</f>
        <v>354</v>
      </c>
      <c r="F219" s="18">
        <f>VLOOKUP($B219,'[1]synthèse figée 23-06'!$B$12:$R$280,6,FALSE)</f>
        <v>15</v>
      </c>
      <c r="G219" s="18">
        <f>VLOOKUP($B219,'[1]synthèse figée 23-06'!$B$12:$R$280,7,FALSE)</f>
      </c>
      <c r="H219" s="18">
        <f>VLOOKUP($B219,'[1]synthèse figée 23-06'!$B$12:$R$280,8,FALSE)</f>
        <v>15</v>
      </c>
      <c r="I219" s="20">
        <f t="shared" si="15"/>
        <v>23.6</v>
      </c>
      <c r="J219" s="18">
        <f>VLOOKUP($B219,'[1]synthèse figée 23-06'!$B$12:$R$280,10,FALSE)</f>
        <v>344</v>
      </c>
      <c r="K219" s="20">
        <f t="shared" si="16"/>
        <v>22.933333333333334</v>
      </c>
      <c r="L219" s="18" t="str">
        <f>VLOOKUP($B219,'[1]synthèse figée 23-06'!$B$12:$R$280,12,FALSE)</f>
        <v>F</v>
      </c>
      <c r="M219" s="18">
        <f>VLOOKUP($B219,'[1]synthèse figée 23-06'!$B$12:$R$280,13,FALSE)</f>
        <v>14</v>
      </c>
      <c r="N219" s="20">
        <f t="shared" si="17"/>
        <v>24.571428571428573</v>
      </c>
    </row>
    <row r="220" spans="1:14" s="21" customFormat="1" ht="12.75">
      <c r="A220" s="17"/>
      <c r="B220" s="18" t="s">
        <v>196</v>
      </c>
      <c r="C220" s="18" t="str">
        <f>VLOOKUP($B220,'[1]synthèse figée 23-06'!$B$12:$R$280,3,FALSE)</f>
        <v>elm</v>
      </c>
      <c r="D220" s="19" t="str">
        <f>VLOOKUP($B220,'[1]synthèse figée 23-06'!$B$12:$R$280,4,FALSE)</f>
        <v>MERMOZ</v>
      </c>
      <c r="E220" s="18">
        <f>VLOOKUP($B220,'[1]synthèse figée 23-06'!$B$12:$R$280,5,FALSE)</f>
        <v>350</v>
      </c>
      <c r="F220" s="18">
        <f>VLOOKUP($B220,'[1]synthèse figée 23-06'!$B$12:$R$280,6,FALSE)</f>
        <v>14</v>
      </c>
      <c r="G220" s="18">
        <f>VLOOKUP($B220,'[1]synthèse figée 23-06'!$B$12:$R$280,7,FALSE)</f>
      </c>
      <c r="H220" s="18">
        <f>VLOOKUP($B220,'[1]synthèse figée 23-06'!$B$12:$R$280,8,FALSE)</f>
        <v>14</v>
      </c>
      <c r="I220" s="20">
        <f t="shared" si="15"/>
        <v>25</v>
      </c>
      <c r="J220" s="18">
        <f>VLOOKUP($B220,'[1]synthèse figée 23-06'!$B$12:$R$280,10,FALSE)</f>
        <v>372</v>
      </c>
      <c r="K220" s="20">
        <f t="shared" si="16"/>
        <v>26.571428571428573</v>
      </c>
      <c r="L220" s="18" t="str">
        <f>VLOOKUP($B220,'[1]synthèse figée 23-06'!$B$12:$R$280,12,FALSE)</f>
        <v>OR ville -&gt;O</v>
      </c>
      <c r="M220" s="18">
        <f>VLOOKUP($B220,'[1]synthèse figée 23-06'!$B$12:$R$280,13,FALSE)</f>
        <v>15</v>
      </c>
      <c r="N220" s="20">
        <f t="shared" si="17"/>
        <v>24.8</v>
      </c>
    </row>
    <row r="221" spans="1:14" s="21" customFormat="1" ht="12.75">
      <c r="A221" s="17"/>
      <c r="B221" s="18"/>
      <c r="C221" s="18"/>
      <c r="D221" s="19" t="s">
        <v>197</v>
      </c>
      <c r="E221" s="18"/>
      <c r="F221" s="18"/>
      <c r="G221" s="49" t="s">
        <v>198</v>
      </c>
      <c r="H221" s="18"/>
      <c r="I221" s="20"/>
      <c r="J221" s="18"/>
      <c r="K221" s="20"/>
      <c r="L221" s="18" t="s">
        <v>199</v>
      </c>
      <c r="M221" s="18"/>
      <c r="N221" s="20"/>
    </row>
    <row r="222" spans="2:14" ht="12.75">
      <c r="B222" s="7"/>
      <c r="C222" s="7"/>
      <c r="D222" s="23"/>
      <c r="E222" s="24"/>
      <c r="F222" s="24"/>
      <c r="G222" s="7"/>
      <c r="H222" s="24"/>
      <c r="I222" s="25"/>
      <c r="J222" s="24"/>
      <c r="K222" s="25"/>
      <c r="L222" s="26"/>
      <c r="M222" s="27">
        <f>SUM(M213:M221)-SUM(H213:H221)</f>
        <v>1</v>
      </c>
      <c r="N222" s="28"/>
    </row>
    <row r="223" spans="2:3" ht="22.5" customHeight="1">
      <c r="B223" s="53" t="s">
        <v>200</v>
      </c>
      <c r="C223" s="53"/>
    </row>
    <row r="224" spans="1:14" s="6" customFormat="1" ht="15" customHeight="1">
      <c r="A224" s="4"/>
      <c r="B224" s="5"/>
      <c r="D224" s="2"/>
      <c r="E224" s="54" t="s">
        <v>1</v>
      </c>
      <c r="F224" s="55"/>
      <c r="G224" s="55"/>
      <c r="H224" s="55"/>
      <c r="I224" s="56"/>
      <c r="J224" s="54" t="s">
        <v>2</v>
      </c>
      <c r="K224" s="55"/>
      <c r="L224" s="55"/>
      <c r="M224" s="55"/>
      <c r="N224" s="56"/>
    </row>
    <row r="225" spans="1:14" s="10" customFormat="1" ht="52.5" customHeight="1">
      <c r="A225" s="8"/>
      <c r="B225" s="9" t="s">
        <v>3</v>
      </c>
      <c r="C225" s="9" t="s">
        <v>4</v>
      </c>
      <c r="D225" s="9" t="s">
        <v>5</v>
      </c>
      <c r="E225" s="9" t="s">
        <v>6</v>
      </c>
      <c r="F225" s="9" t="s">
        <v>7</v>
      </c>
      <c r="G225" s="9" t="s">
        <v>8</v>
      </c>
      <c r="H225" s="9" t="s">
        <v>9</v>
      </c>
      <c r="I225" s="9" t="s">
        <v>10</v>
      </c>
      <c r="J225" s="9" t="s">
        <v>11</v>
      </c>
      <c r="K225" s="9" t="s">
        <v>12</v>
      </c>
      <c r="L225" s="9" t="s">
        <v>8</v>
      </c>
      <c r="M225" s="9" t="s">
        <v>9</v>
      </c>
      <c r="N225" s="9" t="s">
        <v>13</v>
      </c>
    </row>
    <row r="226" spans="1:14" s="1" customFormat="1" ht="12.75">
      <c r="A226" s="11" t="s">
        <v>201</v>
      </c>
      <c r="B226" s="12"/>
      <c r="C226" s="12"/>
      <c r="D226" s="13"/>
      <c r="E226" s="14"/>
      <c r="F226" s="14"/>
      <c r="G226" s="12"/>
      <c r="H226" s="14"/>
      <c r="I226" s="15"/>
      <c r="J226" s="14"/>
      <c r="K226" s="15"/>
      <c r="L226" s="16"/>
      <c r="M226" s="14"/>
      <c r="N226" s="15"/>
    </row>
    <row r="227" spans="1:14" s="21" customFormat="1" ht="12.75">
      <c r="A227" s="17"/>
      <c r="B227" s="18" t="s">
        <v>202</v>
      </c>
      <c r="C227" s="18" t="str">
        <f>VLOOKUP($B227,'[1]synthèse figée 23-06'!$B$12:$R$280,3,FALSE)</f>
        <v>mat</v>
      </c>
      <c r="D227" s="19" t="str">
        <f>VLOOKUP($B227,'[1]synthèse figée 23-06'!$B$12:$R$280,4,FALSE)</f>
        <v>SAVARY ALAIN </v>
      </c>
      <c r="E227" s="18">
        <f>VLOOKUP($B227,'[1]synthèse figée 23-06'!$B$12:$R$280,5,FALSE)</f>
        <v>245</v>
      </c>
      <c r="F227" s="18">
        <f>VLOOKUP($B227,'[1]synthèse figée 23-06'!$B$12:$R$280,6,FALSE)</f>
        <v>9</v>
      </c>
      <c r="G227" s="18">
        <f>VLOOKUP($B227,'[1]synthèse figée 23-06'!$B$12:$R$280,7,FALSE)</f>
      </c>
      <c r="H227" s="18">
        <f>VLOOKUP($B227,'[1]synthèse figée 23-06'!$B$12:$R$280,8,FALSE)</f>
        <v>9</v>
      </c>
      <c r="I227" s="20">
        <f aca="true" t="shared" si="18" ref="I227:I234">E227/H227</f>
        <v>27.22222222222222</v>
      </c>
      <c r="J227" s="18">
        <f>VLOOKUP($B227,'[1]synthèse figée 23-06'!$B$12:$R$280,10,FALSE)</f>
        <v>258</v>
      </c>
      <c r="K227" s="20">
        <f aca="true" t="shared" si="19" ref="K227:K234">J227/H227</f>
        <v>28.666666666666668</v>
      </c>
      <c r="L227" s="18" t="str">
        <f>VLOOKUP($B227,'[1]synthèse figée 23-06'!$B$12:$R$280,12,FALSE)</f>
        <v>O</v>
      </c>
      <c r="M227" s="18">
        <f>VLOOKUP($B227,'[1]synthèse figée 23-06'!$B$12:$R$280,13,FALSE)</f>
        <v>10</v>
      </c>
      <c r="N227" s="20">
        <f aca="true" t="shared" si="20" ref="N227:N234">J227/M227</f>
        <v>25.8</v>
      </c>
    </row>
    <row r="228" spans="1:14" s="21" customFormat="1" ht="12.75">
      <c r="A228" s="17"/>
      <c r="B228" s="18" t="s">
        <v>203</v>
      </c>
      <c r="C228" s="18" t="str">
        <f>VLOOKUP($B228,'[1]synthèse figée 23-06'!$B$12:$R$280,3,FALSE)</f>
        <v>mat</v>
      </c>
      <c r="D228" s="19" t="str">
        <f>VLOOKUP($B228,'[1]synthèse figée 23-06'!$B$12:$R$280,4,FALSE)</f>
        <v>TERRE SAINT BLAISE (ZEP) </v>
      </c>
      <c r="E228" s="18">
        <f>VLOOKUP($B228,'[1]synthèse figée 23-06'!$B$12:$R$280,5,FALSE)</f>
        <v>208</v>
      </c>
      <c r="F228" s="18">
        <f>VLOOKUP($B228,'[1]synthèse figée 23-06'!$B$12:$R$280,6,FALSE)</f>
        <v>9</v>
      </c>
      <c r="G228" s="18" t="str">
        <f>VLOOKUP($B228,'[1]synthèse figée 23-06'!$B$12:$R$280,7,FALSE)</f>
        <v>AS</v>
      </c>
      <c r="H228" s="18">
        <f>VLOOKUP($B228,'[1]synthèse figée 23-06'!$B$12:$R$280,8,FALSE)</f>
        <v>9</v>
      </c>
      <c r="I228" s="20">
        <f t="shared" si="18"/>
        <v>23.11111111111111</v>
      </c>
      <c r="J228" s="18">
        <f>VLOOKUP($B228,'[1]synthèse figée 23-06'!$B$12:$R$280,10,FALSE)</f>
        <v>204</v>
      </c>
      <c r="K228" s="20">
        <f t="shared" si="19"/>
        <v>22.666666666666668</v>
      </c>
      <c r="L228" s="18" t="str">
        <f>VLOOKUP($B228,'[1]synthèse figée 23-06'!$B$12:$R$280,12,FALSE)</f>
        <v>AS</v>
      </c>
      <c r="M228" s="18">
        <f>VLOOKUP($B228,'[1]synthèse figée 23-06'!$B$12:$R$280,13,FALSE)</f>
        <v>9</v>
      </c>
      <c r="N228" s="20">
        <f t="shared" si="20"/>
        <v>22.666666666666668</v>
      </c>
    </row>
    <row r="229" spans="1:14" s="21" customFormat="1" ht="12.75">
      <c r="A229" s="17"/>
      <c r="B229" s="18" t="s">
        <v>204</v>
      </c>
      <c r="C229" s="18" t="str">
        <f>VLOOKUP($B229,'[1]synthèse figée 23-06'!$B$12:$R$280,3,FALSE)</f>
        <v>mat</v>
      </c>
      <c r="D229" s="19" t="str">
        <f>VLOOKUP($B229,'[1]synthèse figée 23-06'!$B$12:$R$280,4,FALSE)</f>
        <v>ZAY JEAN (ZEP) </v>
      </c>
      <c r="E229" s="18">
        <f>VLOOKUP($B229,'[1]synthèse figée 23-06'!$B$12:$R$280,5,FALSE)</f>
        <v>160</v>
      </c>
      <c r="F229" s="18">
        <f>VLOOKUP($B229,'[1]synthèse figée 23-06'!$B$12:$R$280,6,FALSE)</f>
        <v>7</v>
      </c>
      <c r="G229" s="18">
        <f>VLOOKUP($B229,'[1]synthèse figée 23-06'!$B$12:$R$280,7,FALSE)</f>
      </c>
      <c r="H229" s="18">
        <f>VLOOKUP($B229,'[1]synthèse figée 23-06'!$B$12:$R$280,8,FALSE)</f>
        <v>7</v>
      </c>
      <c r="I229" s="20">
        <f t="shared" si="18"/>
        <v>22.857142857142858</v>
      </c>
      <c r="J229" s="18">
        <f>VLOOKUP($B229,'[1]synthèse figée 23-06'!$B$12:$R$280,10,FALSE)</f>
        <v>139</v>
      </c>
      <c r="K229" s="20">
        <f t="shared" si="19"/>
        <v>19.857142857142858</v>
      </c>
      <c r="L229" s="18" t="str">
        <f>VLOOKUP($B229,'[1]synthèse figée 23-06'!$B$12:$R$280,12,FALSE)</f>
        <v>F</v>
      </c>
      <c r="M229" s="18">
        <f>VLOOKUP($B229,'[1]synthèse figée 23-06'!$B$12:$R$280,13,FALSE)</f>
        <v>6</v>
      </c>
      <c r="N229" s="20">
        <f t="shared" si="20"/>
        <v>23.166666666666668</v>
      </c>
    </row>
    <row r="230" spans="1:14" s="21" customFormat="1" ht="12.75">
      <c r="A230" s="17"/>
      <c r="B230" s="18" t="s">
        <v>205</v>
      </c>
      <c r="C230" s="18" t="str">
        <f>VLOOKUP($B230,'[1]synthèse figée 23-06'!$B$12:$R$280,3,FALSE)</f>
        <v>elm</v>
      </c>
      <c r="D230" s="19" t="str">
        <f>VLOOKUP($B230,'[1]synthèse figée 23-06'!$B$12:$R$280,4,FALSE)</f>
        <v>APOLLINAIRE GUILLAUME</v>
      </c>
      <c r="E230" s="18">
        <f>VLOOKUP($B230,'[1]synthèse figée 23-06'!$B$12:$R$280,5,FALSE)</f>
        <v>383</v>
      </c>
      <c r="F230" s="18">
        <f>VLOOKUP($B230,'[1]synthèse figée 23-06'!$B$12:$R$280,6,FALSE)</f>
        <v>16</v>
      </c>
      <c r="G230" s="18" t="str">
        <f>VLOOKUP($B230,'[1]synthèse figée 23-06'!$B$12:$R$280,7,FALSE)</f>
        <v>AS</v>
      </c>
      <c r="H230" s="18">
        <f>VLOOKUP($B230,'[1]synthèse figée 23-06'!$B$12:$R$280,8,FALSE)</f>
        <v>16</v>
      </c>
      <c r="I230" s="20">
        <f t="shared" si="18"/>
        <v>23.9375</v>
      </c>
      <c r="J230" s="18">
        <f>VLOOKUP($B230,'[1]synthèse figée 23-06'!$B$12:$R$280,10,FALSE)</f>
        <v>392</v>
      </c>
      <c r="K230" s="20">
        <f t="shared" si="19"/>
        <v>24.5</v>
      </c>
      <c r="L230" s="18" t="str">
        <f>VLOOKUP($B230,'[1]synthèse figée 23-06'!$B$12:$R$280,12,FALSE)</f>
        <v>AS</v>
      </c>
      <c r="M230" s="18">
        <f>VLOOKUP($B230,'[1]synthèse figée 23-06'!$B$12:$R$280,13,FALSE)</f>
        <v>16</v>
      </c>
      <c r="N230" s="20">
        <f t="shared" si="20"/>
        <v>24.5</v>
      </c>
    </row>
    <row r="231" spans="1:14" s="21" customFormat="1" ht="12.75">
      <c r="A231" s="17"/>
      <c r="B231" s="18" t="s">
        <v>206</v>
      </c>
      <c r="C231" s="18" t="str">
        <f>VLOOKUP($B231,'[1]synthèse figée 23-06'!$B$12:$R$280,3,FALSE)</f>
        <v>elm</v>
      </c>
      <c r="D231" s="19" t="str">
        <f>VLOOKUP($B231,'[1]synthèse figée 23-06'!$B$12:$R$280,4,FALSE)</f>
        <v>TERRE ST BLAISE (ZEP) </v>
      </c>
      <c r="E231" s="18">
        <f>VLOOKUP($B231,'[1]synthèse figée 23-06'!$B$12:$R$280,5,FALSE)</f>
        <v>194</v>
      </c>
      <c r="F231" s="18">
        <f>VLOOKUP($B231,'[1]synthèse figée 23-06'!$B$12:$R$280,6,FALSE)</f>
        <v>10</v>
      </c>
      <c r="G231" s="18" t="str">
        <f>VLOOKUP($B231,'[1]synthèse figée 23-06'!$B$12:$R$280,7,FALSE)</f>
        <v>AS</v>
      </c>
      <c r="H231" s="18">
        <f>VLOOKUP($B231,'[1]synthèse figée 23-06'!$B$12:$R$280,8,FALSE)</f>
        <v>9</v>
      </c>
      <c r="I231" s="20">
        <f t="shared" si="18"/>
        <v>21.555555555555557</v>
      </c>
      <c r="J231" s="18">
        <f>VLOOKUP($B231,'[1]synthèse figée 23-06'!$B$12:$R$280,10,FALSE)</f>
        <v>195</v>
      </c>
      <c r="K231" s="20">
        <f t="shared" si="19"/>
        <v>21.666666666666668</v>
      </c>
      <c r="L231" s="18" t="str">
        <f>VLOOKUP($B231,'[1]synthèse figée 23-06'!$B$12:$R$280,12,FALSE)</f>
        <v>AS</v>
      </c>
      <c r="M231" s="18">
        <f>VLOOKUP($B231,'[1]synthèse figée 23-06'!$B$12:$R$280,13,FALSE)</f>
        <v>9</v>
      </c>
      <c r="N231" s="20">
        <f t="shared" si="20"/>
        <v>21.666666666666668</v>
      </c>
    </row>
    <row r="232" spans="1:14" s="21" customFormat="1" ht="12.75">
      <c r="A232" s="17"/>
      <c r="B232" s="18" t="s">
        <v>207</v>
      </c>
      <c r="C232" s="18" t="str">
        <f>VLOOKUP($B232,'[1]synthèse figée 23-06'!$B$12:$R$280,3,FALSE)</f>
        <v>elm</v>
      </c>
      <c r="D232" s="19" t="str">
        <f>VLOOKUP($B232,'[1]synthèse figée 23-06'!$B$12:$R$280,4,FALSE)</f>
        <v>PASTEUR LOUIS (ZEP)</v>
      </c>
      <c r="E232" s="18">
        <f>VLOOKUP($B232,'[1]synthèse figée 23-06'!$B$12:$R$280,5,FALSE)</f>
        <v>242</v>
      </c>
      <c r="F232" s="18">
        <f>VLOOKUP($B232,'[1]synthèse figée 23-06'!$B$12:$R$280,6,FALSE)</f>
        <v>11</v>
      </c>
      <c r="G232" s="18" t="str">
        <f>VLOOKUP($B232,'[1]synthèse figée 23-06'!$B$12:$R$280,7,FALSE)</f>
        <v>AS</v>
      </c>
      <c r="H232" s="18">
        <f>VLOOKUP($B232,'[1]synthèse figée 23-06'!$B$12:$R$280,8,FALSE)</f>
        <v>11</v>
      </c>
      <c r="I232" s="20">
        <f t="shared" si="18"/>
        <v>22</v>
      </c>
      <c r="J232" s="18">
        <f>VLOOKUP($B232,'[1]synthèse figée 23-06'!$B$12:$R$280,10,FALSE)</f>
        <v>238</v>
      </c>
      <c r="K232" s="20">
        <f t="shared" si="19"/>
        <v>21.636363636363637</v>
      </c>
      <c r="L232" s="18" t="str">
        <f>VLOOKUP($B232,'[1]synthèse figée 23-06'!$B$12:$R$280,12,FALSE)</f>
        <v>AS</v>
      </c>
      <c r="M232" s="18">
        <f>VLOOKUP($B232,'[1]synthèse figée 23-06'!$B$12:$R$280,13,FALSE)</f>
        <v>11</v>
      </c>
      <c r="N232" s="20">
        <f t="shared" si="20"/>
        <v>21.636363636363637</v>
      </c>
    </row>
    <row r="233" spans="1:14" s="21" customFormat="1" ht="12.75">
      <c r="A233" s="17"/>
      <c r="B233" s="18" t="s">
        <v>208</v>
      </c>
      <c r="C233" s="18" t="str">
        <f>VLOOKUP($B233,'[1]synthèse figée 23-06'!$B$12:$R$280,3,FALSE)</f>
        <v>elm</v>
      </c>
      <c r="D233" s="19" t="str">
        <f>VLOOKUP($B233,'[1]synthèse figée 23-06'!$B$12:$R$280,4,FALSE)</f>
        <v>BOULLOCHE (ZEP)</v>
      </c>
      <c r="E233" s="18">
        <f>VLOOKUP($B233,'[1]synthèse figée 23-06'!$B$12:$R$280,5,FALSE)</f>
        <v>186</v>
      </c>
      <c r="F233" s="18">
        <f>VLOOKUP($B233,'[1]synthèse figée 23-06'!$B$12:$R$280,6,FALSE)</f>
        <v>9</v>
      </c>
      <c r="G233" s="18" t="str">
        <f>VLOOKUP($B233,'[1]synthèse figée 23-06'!$B$12:$R$280,7,FALSE)</f>
        <v>1 Fbl</v>
      </c>
      <c r="H233" s="18">
        <f>VLOOKUP($B233,'[1]synthèse figée 23-06'!$B$12:$R$280,8,FALSE)</f>
        <v>9</v>
      </c>
      <c r="I233" s="20">
        <f t="shared" si="18"/>
        <v>20.666666666666668</v>
      </c>
      <c r="J233" s="18">
        <f>VLOOKUP($B233,'[1]synthèse figée 23-06'!$B$12:$R$280,10,FALSE)</f>
        <v>175</v>
      </c>
      <c r="K233" s="20">
        <f t="shared" si="19"/>
        <v>19.444444444444443</v>
      </c>
      <c r="L233" s="18" t="str">
        <f>VLOOKUP($B233,'[1]synthèse figée 23-06'!$B$12:$R$280,12,FALSE)</f>
        <v>Fbl-&gt;F</v>
      </c>
      <c r="M233" s="18">
        <f>VLOOKUP($B233,'[1]synthèse figée 23-06'!$B$12:$R$280,13,FALSE)</f>
        <v>8</v>
      </c>
      <c r="N233" s="20">
        <f t="shared" si="20"/>
        <v>21.875</v>
      </c>
    </row>
    <row r="234" spans="1:14" s="21" customFormat="1" ht="12.75">
      <c r="A234" s="17"/>
      <c r="B234" s="18" t="s">
        <v>209</v>
      </c>
      <c r="C234" s="18" t="str">
        <f>VLOOKUP($B234,'[1]synthèse figée 23-06'!$B$12:$R$280,3,FALSE)</f>
        <v>elm</v>
      </c>
      <c r="D234" s="19" t="str">
        <f>VLOOKUP($B234,'[1]synthèse figée 23-06'!$B$12:$R$280,4,FALSE)</f>
        <v>CAMUS ALBERT (ZEP)</v>
      </c>
      <c r="E234" s="18">
        <f>VLOOKUP($B234,'[1]synthèse figée 23-06'!$B$12:$R$280,5,FALSE)</f>
        <v>243</v>
      </c>
      <c r="F234" s="18">
        <f>VLOOKUP($B234,'[1]synthèse figée 23-06'!$B$12:$R$280,6,FALSE)</f>
        <v>12</v>
      </c>
      <c r="G234" s="18" t="str">
        <f>VLOOKUP($B234,'[1]synthèse figée 23-06'!$B$12:$R$280,7,FALSE)</f>
        <v>1 F + AS</v>
      </c>
      <c r="H234" s="18">
        <f>VLOOKUP($B234,'[1]synthèse figée 23-06'!$B$12:$R$280,8,FALSE)</f>
        <v>11</v>
      </c>
      <c r="I234" s="20">
        <f t="shared" si="18"/>
        <v>22.09090909090909</v>
      </c>
      <c r="J234" s="18">
        <f>VLOOKUP($B234,'[1]synthèse figée 23-06'!$B$12:$R$280,10,FALSE)</f>
        <v>226</v>
      </c>
      <c r="K234" s="20">
        <f t="shared" si="19"/>
        <v>20.545454545454547</v>
      </c>
      <c r="L234" s="18" t="str">
        <f>VLOOKUP($B234,'[1]synthèse figée 23-06'!$B$12:$R$280,12,FALSE)</f>
        <v>F</v>
      </c>
      <c r="M234" s="18">
        <f>VLOOKUP($B234,'[1]synthèse figée 23-06'!$B$12:$R$280,13,FALSE)</f>
        <v>10</v>
      </c>
      <c r="N234" s="20">
        <f t="shared" si="20"/>
        <v>22.6</v>
      </c>
    </row>
    <row r="235" spans="2:14" ht="12.75">
      <c r="B235" s="7"/>
      <c r="C235" s="7"/>
      <c r="D235" s="23"/>
      <c r="E235" s="24"/>
      <c r="F235" s="24"/>
      <c r="G235" s="7"/>
      <c r="H235" s="24"/>
      <c r="I235" s="25"/>
      <c r="J235" s="24"/>
      <c r="K235" s="25"/>
      <c r="L235" s="26"/>
      <c r="M235" s="27">
        <f>SUM(M227:M234)-SUM(H227:H234)</f>
        <v>-2</v>
      </c>
      <c r="N235" s="28"/>
    </row>
    <row r="236" spans="1:14" s="1" customFormat="1" ht="12.75">
      <c r="A236" s="11" t="s">
        <v>210</v>
      </c>
      <c r="B236" s="29"/>
      <c r="C236" s="29"/>
      <c r="D236" s="30"/>
      <c r="E236" s="31"/>
      <c r="F236" s="31"/>
      <c r="G236" s="29"/>
      <c r="H236" s="31"/>
      <c r="I236" s="32"/>
      <c r="J236" s="31"/>
      <c r="K236" s="32"/>
      <c r="L236" s="33"/>
      <c r="M236" s="31"/>
      <c r="N236" s="32"/>
    </row>
    <row r="237" spans="1:14" s="21" customFormat="1" ht="27.75" customHeight="1">
      <c r="A237" s="17"/>
      <c r="B237" s="18" t="s">
        <v>211</v>
      </c>
      <c r="C237" s="18" t="str">
        <f>VLOOKUP($B237,'[1]synthèse figée 23-06'!$B$12:$R$280,3,FALSE)</f>
        <v>mat</v>
      </c>
      <c r="D237" s="19" t="str">
        <f>VLOOKUP($B237,'[1]synthèse figée 23-06'!$B$12:$R$280,4,FALSE)</f>
        <v>LA DHUYS (ZEP)</v>
      </c>
      <c r="E237" s="18">
        <f>VLOOKUP($B237,'[1]synthèse figée 23-06'!$B$12:$R$280,5,FALSE)</f>
        <v>100</v>
      </c>
      <c r="F237" s="18">
        <f>VLOOKUP($B237,'[1]synthèse figée 23-06'!$B$12:$R$280,6,FALSE)</f>
        <v>0</v>
      </c>
      <c r="G237" s="50" t="str">
        <f>VLOOKUP($B237,'[1]synthèse figée 23-06'!$B$12:$R$280,7,FALSE)</f>
        <v>3 transferts + 1 O + 1 OR</v>
      </c>
      <c r="H237" s="18">
        <f>VLOOKUP($B237,'[1]synthèse figée 23-06'!$B$12:$R$280,8,FALSE)</f>
        <v>4</v>
      </c>
      <c r="I237" s="20">
        <f aca="true" t="shared" si="21" ref="I237:I243">E237/H237</f>
        <v>25</v>
      </c>
      <c r="J237" s="18">
        <f>VLOOKUP($B237,'[1]synthèse figée 23-06'!$B$12:$R$280,10,FALSE)</f>
        <v>89</v>
      </c>
      <c r="K237" s="20">
        <f aca="true" t="shared" si="22" ref="K237:K243">J237/H237</f>
        <v>22.25</v>
      </c>
      <c r="L237" s="18" t="str">
        <f>VLOOKUP($B237,'[1]synthèse figée 23-06'!$B$12:$R$280,12,FALSE)</f>
        <v>AS</v>
      </c>
      <c r="M237" s="18">
        <f>VLOOKUP($B237,'[1]synthèse figée 23-06'!$B$12:$R$280,13,FALSE)</f>
        <v>4</v>
      </c>
      <c r="N237" s="20">
        <f aca="true" t="shared" si="23" ref="N237:N243">J237/M237</f>
        <v>22.25</v>
      </c>
    </row>
    <row r="238" spans="1:14" s="21" customFormat="1" ht="12.75">
      <c r="A238" s="17"/>
      <c r="B238" s="18" t="s">
        <v>212</v>
      </c>
      <c r="C238" s="18" t="str">
        <f>VLOOKUP($B238,'[1]synthèse figée 23-06'!$B$12:$R$280,3,FALSE)</f>
        <v>mat</v>
      </c>
      <c r="D238" s="19" t="str">
        <f>VLOOKUP($B238,'[1]synthèse figée 23-06'!$B$12:$R$280,4,FALSE)</f>
        <v>LANGEVIN PAUL (ZEP)</v>
      </c>
      <c r="E238" s="18">
        <f>VLOOKUP($B238,'[1]synthèse figée 23-06'!$B$12:$R$280,5,FALSE)</f>
        <v>164</v>
      </c>
      <c r="F238" s="18">
        <f>VLOOKUP($B238,'[1]synthèse figée 23-06'!$B$12:$R$280,6,FALSE)</f>
        <v>7</v>
      </c>
      <c r="G238" s="18">
        <f>VLOOKUP($B238,'[1]synthèse figée 23-06'!$B$12:$R$280,7,FALSE)</f>
      </c>
      <c r="H238" s="18">
        <f>VLOOKUP($B238,'[1]synthèse figée 23-06'!$B$12:$R$280,8,FALSE)</f>
        <v>7</v>
      </c>
      <c r="I238" s="20">
        <f t="shared" si="21"/>
        <v>23.428571428571427</v>
      </c>
      <c r="J238" s="18">
        <f>VLOOKUP($B238,'[1]synthèse figée 23-06'!$B$12:$R$280,10,FALSE)</f>
        <v>198</v>
      </c>
      <c r="K238" s="20">
        <f t="shared" si="22"/>
        <v>28.285714285714285</v>
      </c>
      <c r="L238" s="18" t="str">
        <f>VLOOKUP($B238,'[1]synthèse figée 23-06'!$B$12:$R$280,12,FALSE)</f>
        <v>O</v>
      </c>
      <c r="M238" s="18">
        <f>VLOOKUP($B238,'[1]synthèse figée 23-06'!$B$12:$R$280,13,FALSE)</f>
        <v>8</v>
      </c>
      <c r="N238" s="20">
        <f t="shared" si="23"/>
        <v>24.75</v>
      </c>
    </row>
    <row r="239" spans="1:14" s="21" customFormat="1" ht="12.75">
      <c r="A239" s="17"/>
      <c r="B239" s="35" t="s">
        <v>213</v>
      </c>
      <c r="C239" s="35" t="str">
        <f>VLOOKUP($B239,'[1]synthèse figée 23-06'!$B$12:$R$280,3,FALSE)</f>
        <v>mat</v>
      </c>
      <c r="D239" s="36" t="str">
        <f>VLOOKUP($B239,'[1]synthèse figée 23-06'!$B$12:$R$280,4,FALSE)</f>
        <v>RENARD 1 (ZEP)</v>
      </c>
      <c r="E239" s="35">
        <f>VLOOKUP($B239,'[1]synthèse figée 23-06'!$B$12:$R$280,5,FALSE)</f>
        <v>61</v>
      </c>
      <c r="F239" s="35">
        <f>VLOOKUP($B239,'[1]synthèse figée 23-06'!$B$12:$R$280,6,FALSE)</f>
        <v>4</v>
      </c>
      <c r="G239" s="35" t="str">
        <f>VLOOKUP($B239,'[1]synthèse figée 23-06'!$B$12:$R$280,7,FALSE)</f>
        <v>1 F</v>
      </c>
      <c r="H239" s="35">
        <f>VLOOKUP($B239,'[1]synthèse figée 23-06'!$B$12:$R$280,8,FALSE)</f>
        <v>3</v>
      </c>
      <c r="I239" s="37">
        <f t="shared" si="21"/>
        <v>20.333333333333332</v>
      </c>
      <c r="J239" s="35">
        <f>VLOOKUP($B239,'[1]synthèse figée 23-06'!$B$12:$R$280,10,FALSE)</f>
        <v>47</v>
      </c>
      <c r="K239" s="37">
        <f t="shared" si="22"/>
        <v>15.666666666666666</v>
      </c>
      <c r="L239" s="35" t="s">
        <v>214</v>
      </c>
      <c r="M239" s="35">
        <f>VLOOKUP($B239,'[1]synthèse figée 23-06'!$B$12:$R$280,13,FALSE)</f>
        <v>2</v>
      </c>
      <c r="N239" s="37">
        <f t="shared" si="23"/>
        <v>23.5</v>
      </c>
    </row>
    <row r="240" spans="1:14" s="21" customFormat="1" ht="12.75">
      <c r="A240" s="17"/>
      <c r="B240" s="18" t="s">
        <v>215</v>
      </c>
      <c r="C240" s="18" t="str">
        <f>VLOOKUP($B240,'[1]synthèse figée 23-06'!$B$12:$R$280,3,FALSE)</f>
        <v>elm</v>
      </c>
      <c r="D240" s="19" t="str">
        <f>VLOOKUP($B240,'[1]synthèse figée 23-06'!$B$12:$R$280,4,FALSE)</f>
        <v>BARBUSSE 1 (ZEP)</v>
      </c>
      <c r="E240" s="18">
        <f>VLOOKUP($B240,'[1]synthèse figée 23-06'!$B$12:$R$280,5,FALSE)</f>
        <v>133</v>
      </c>
      <c r="F240" s="18">
        <f>VLOOKUP($B240,'[1]synthèse figée 23-06'!$B$12:$R$280,6,FALSE)</f>
        <v>9</v>
      </c>
      <c r="G240" s="18" t="str">
        <f>VLOOKUP($B240,'[1]synthèse figée 23-06'!$B$12:$R$280,7,FALSE)</f>
        <v>3 transferts</v>
      </c>
      <c r="H240" s="18">
        <f>VLOOKUP($B240,'[1]synthèse figée 23-06'!$B$12:$R$280,8,FALSE)</f>
        <v>6</v>
      </c>
      <c r="I240" s="20">
        <f t="shared" si="21"/>
        <v>22.166666666666668</v>
      </c>
      <c r="J240" s="18">
        <f>VLOOKUP($B240,'[1]synthèse figée 23-06'!$B$12:$R$280,10,FALSE)</f>
        <v>127</v>
      </c>
      <c r="K240" s="20">
        <f t="shared" si="22"/>
        <v>21.166666666666668</v>
      </c>
      <c r="L240" s="18" t="str">
        <f>VLOOKUP($B240,'[1]synthèse figée 23-06'!$B$12:$R$280,12,FALSE)</f>
        <v>AS</v>
      </c>
      <c r="M240" s="18">
        <f>VLOOKUP($B240,'[1]synthèse figée 23-06'!$B$12:$R$280,13,FALSE)</f>
        <v>6</v>
      </c>
      <c r="N240" s="20">
        <f t="shared" si="23"/>
        <v>21.166666666666668</v>
      </c>
    </row>
    <row r="241" spans="1:14" s="21" customFormat="1" ht="12.75">
      <c r="A241" s="17"/>
      <c r="B241" s="18" t="s">
        <v>216</v>
      </c>
      <c r="C241" s="18" t="str">
        <f>VLOOKUP($B241,'[1]synthèse figée 23-06'!$B$12:$R$280,3,FALSE)</f>
        <v>elm</v>
      </c>
      <c r="D241" s="19" t="str">
        <f>VLOOKUP($B241,'[1]synthèse figée 23-06'!$B$12:$R$280,4,FALSE)</f>
        <v>BARBUSSE 2 (ZEP)</v>
      </c>
      <c r="E241" s="18">
        <f>VLOOKUP($B241,'[1]synthèse figée 23-06'!$B$12:$R$280,5,FALSE)</f>
        <v>191</v>
      </c>
      <c r="F241" s="18">
        <f>VLOOKUP($B241,'[1]synthèse figée 23-06'!$B$12:$R$280,6,FALSE)</f>
        <v>13</v>
      </c>
      <c r="G241" s="18" t="str">
        <f>VLOOKUP($B241,'[1]synthèse figée 23-06'!$B$12:$R$280,7,FALSE)</f>
        <v>4 transferts</v>
      </c>
      <c r="H241" s="18">
        <f>VLOOKUP($B241,'[1]synthèse figée 23-06'!$B$12:$R$280,8,FALSE)</f>
        <v>9</v>
      </c>
      <c r="I241" s="20">
        <f t="shared" si="21"/>
        <v>21.22222222222222</v>
      </c>
      <c r="J241" s="18">
        <f>VLOOKUP($B241,'[1]synthèse figée 23-06'!$B$12:$R$280,10,FALSE)</f>
        <v>178</v>
      </c>
      <c r="K241" s="20">
        <f t="shared" si="22"/>
        <v>19.77777777777778</v>
      </c>
      <c r="L241" s="18" t="str">
        <f>VLOOKUP($B241,'[1]synthèse figée 23-06'!$B$12:$R$280,12,FALSE)</f>
        <v>F</v>
      </c>
      <c r="M241" s="18">
        <f>VLOOKUP($B241,'[1]synthèse figée 23-06'!$B$12:$R$280,13,FALSE)</f>
        <v>8</v>
      </c>
      <c r="N241" s="20">
        <f t="shared" si="23"/>
        <v>22.25</v>
      </c>
    </row>
    <row r="242" spans="1:14" s="21" customFormat="1" ht="12.75">
      <c r="A242" s="17"/>
      <c r="B242" s="18" t="s">
        <v>217</v>
      </c>
      <c r="C242" s="18" t="str">
        <f>VLOOKUP($B242,'[1]synthèse figée 23-06'!$B$12:$R$280,3,FALSE)</f>
        <v>elm</v>
      </c>
      <c r="D242" s="19" t="str">
        <f>VLOOKUP($B242,'[1]synthèse figée 23-06'!$B$12:$R$280,4,FALSE)</f>
        <v>LA DHUYS (ZEP)</v>
      </c>
      <c r="E242" s="18">
        <f>VLOOKUP($B242,'[1]synthèse figée 23-06'!$B$12:$R$280,5,FALSE)</f>
        <v>161</v>
      </c>
      <c r="F242" s="18">
        <f>VLOOKUP($B242,'[1]synthèse figée 23-06'!$B$12:$R$280,6,FALSE)</f>
        <v>0</v>
      </c>
      <c r="G242" s="18" t="str">
        <f>VLOOKUP($B242,'[1]synthèse figée 23-06'!$B$12:$R$280,7,FALSE)</f>
        <v>7 transferts</v>
      </c>
      <c r="H242" s="18">
        <f>VLOOKUP($B242,'[1]synthèse figée 23-06'!$B$12:$R$280,8,FALSE)</f>
        <v>7</v>
      </c>
      <c r="I242" s="20">
        <f t="shared" si="21"/>
        <v>23</v>
      </c>
      <c r="J242" s="18">
        <f>VLOOKUP($B242,'[1]synthèse figée 23-06'!$B$12:$R$280,10,FALSE)</f>
        <v>179</v>
      </c>
      <c r="K242" s="20">
        <f t="shared" si="22"/>
        <v>25.571428571428573</v>
      </c>
      <c r="L242" s="18" t="str">
        <f>VLOOKUP($B242,'[1]synthèse figée 23-06'!$B$12:$R$280,12,FALSE)</f>
        <v>OR-&gt;O</v>
      </c>
      <c r="M242" s="18">
        <f>VLOOKUP($B242,'[1]synthèse figée 23-06'!$B$12:$R$280,13,FALSE)</f>
        <v>8</v>
      </c>
      <c r="N242" s="20">
        <f t="shared" si="23"/>
        <v>22.375</v>
      </c>
    </row>
    <row r="243" spans="1:14" s="21" customFormat="1" ht="12.75">
      <c r="A243" s="17"/>
      <c r="B243" s="18" t="s">
        <v>218</v>
      </c>
      <c r="C243" s="18" t="str">
        <f>VLOOKUP($B243,'[1]synthèse figée 23-06'!$B$12:$R$280,3,FALSE)</f>
        <v>elm</v>
      </c>
      <c r="D243" s="19" t="str">
        <f>VLOOKUP($B243,'[1]synthèse figée 23-06'!$B$12:$R$280,4,FALSE)</f>
        <v>LANGEVIN PAUL (ZEP)</v>
      </c>
      <c r="E243" s="18">
        <f>VLOOKUP($B243,'[1]synthèse figée 23-06'!$B$12:$R$280,5,FALSE)</f>
        <v>259</v>
      </c>
      <c r="F243" s="18">
        <f>VLOOKUP($B243,'[1]synthèse figée 23-06'!$B$12:$R$280,6,FALSE)</f>
        <v>11</v>
      </c>
      <c r="G243" s="18">
        <f>VLOOKUP($B243,'[1]synthèse figée 23-06'!$B$12:$R$280,7,FALSE)</f>
      </c>
      <c r="H243" s="18">
        <f>VLOOKUP($B243,'[1]synthèse figée 23-06'!$B$12:$R$280,8,FALSE)</f>
        <v>11</v>
      </c>
      <c r="I243" s="20">
        <f t="shared" si="21"/>
        <v>23.545454545454547</v>
      </c>
      <c r="J243" s="18">
        <f>VLOOKUP($B243,'[1]synthèse figée 23-06'!$B$12:$R$280,10,FALSE)</f>
        <v>265</v>
      </c>
      <c r="K243" s="20">
        <f t="shared" si="22"/>
        <v>24.09090909090909</v>
      </c>
      <c r="L243" s="18" t="str">
        <f>VLOOKUP($B243,'[1]synthèse figée 23-06'!$B$12:$R$280,12,FALSE)</f>
        <v>AS</v>
      </c>
      <c r="M243" s="18">
        <f>VLOOKUP($B243,'[1]synthèse figée 23-06'!$B$12:$R$280,13,FALSE)</f>
        <v>11</v>
      </c>
      <c r="N243" s="20">
        <f t="shared" si="23"/>
        <v>24.09090909090909</v>
      </c>
    </row>
    <row r="244" spans="2:14" ht="12.75">
      <c r="B244" s="51" t="s">
        <v>219</v>
      </c>
      <c r="C244" s="7"/>
      <c r="D244" s="23"/>
      <c r="E244" s="24"/>
      <c r="F244" s="24"/>
      <c r="G244" s="7"/>
      <c r="H244" s="24"/>
      <c r="I244" s="25"/>
      <c r="J244" s="24"/>
      <c r="K244" s="25"/>
      <c r="L244" s="26"/>
      <c r="M244" s="27">
        <f>SUM(M237:M243)-SUM(H237:H243)</f>
        <v>0</v>
      </c>
      <c r="N244" s="28"/>
    </row>
    <row r="245" spans="1:14" s="1" customFormat="1" ht="12.75">
      <c r="A245" s="11" t="s">
        <v>220</v>
      </c>
      <c r="B245" s="29"/>
      <c r="C245" s="29"/>
      <c r="D245" s="30"/>
      <c r="E245" s="31"/>
      <c r="F245" s="31"/>
      <c r="G245" s="29"/>
      <c r="H245" s="31"/>
      <c r="I245" s="32"/>
      <c r="J245" s="31"/>
      <c r="K245" s="32"/>
      <c r="L245" s="33"/>
      <c r="M245" s="31"/>
      <c r="N245" s="32"/>
    </row>
    <row r="246" spans="1:14" s="21" customFormat="1" ht="12.75">
      <c r="A246" s="17"/>
      <c r="B246" s="18" t="s">
        <v>221</v>
      </c>
      <c r="C246" s="18" t="str">
        <f>VLOOKUP($B246,'[1]synthèse figée 23-06'!$B$12:$R$280,3,FALSE)</f>
        <v>mat</v>
      </c>
      <c r="D246" s="19" t="str">
        <f>VLOOKUP($B246,'[1]synthèse figée 23-06'!$B$12:$R$280,4,FALSE)</f>
        <v>FERRY JULES</v>
      </c>
      <c r="E246" s="18">
        <f>VLOOKUP($B246,'[1]synthèse figée 23-06'!$B$12:$R$280,5,FALSE)</f>
        <v>182</v>
      </c>
      <c r="F246" s="18">
        <f>VLOOKUP($B246,'[1]synthèse figée 23-06'!$B$12:$R$280,6,FALSE)</f>
        <v>7</v>
      </c>
      <c r="G246" s="18">
        <f>VLOOKUP($B246,'[1]synthèse figée 23-06'!$B$12:$R$280,7,FALSE)</f>
      </c>
      <c r="H246" s="18">
        <f>VLOOKUP($B246,'[1]synthèse figée 23-06'!$B$12:$R$280,8,FALSE)</f>
        <v>7</v>
      </c>
      <c r="I246" s="20">
        <f>E246/H246</f>
        <v>26</v>
      </c>
      <c r="J246" s="18">
        <f>VLOOKUP($B246,'[1]synthèse figée 23-06'!$B$12:$R$280,10,FALSE)</f>
        <v>199</v>
      </c>
      <c r="K246" s="20">
        <f>J246/H246</f>
        <v>28.428571428571427</v>
      </c>
      <c r="L246" s="18" t="str">
        <f>VLOOKUP($B246,'[1]synthèse figée 23-06'!$B$12:$R$280,12,FALSE)</f>
        <v>O</v>
      </c>
      <c r="M246" s="18">
        <f>VLOOKUP($B246,'[1]synthèse figée 23-06'!$B$12:$R$280,13,FALSE)</f>
        <v>8</v>
      </c>
      <c r="N246" s="20">
        <f>J246/M246</f>
        <v>24.875</v>
      </c>
    </row>
    <row r="247" spans="1:14" s="21" customFormat="1" ht="12.75">
      <c r="A247" s="17"/>
      <c r="B247" s="18" t="s">
        <v>222</v>
      </c>
      <c r="C247" s="18" t="str">
        <f>VLOOKUP($B247,'[1]synthèse figée 23-06'!$B$12:$R$280,3,FALSE)</f>
        <v>elm</v>
      </c>
      <c r="D247" s="19" t="str">
        <f>VLOOKUP($B247,'[1]synthèse figée 23-06'!$B$12:$R$280,4,FALSE)</f>
        <v>PASTEUR LOUIS</v>
      </c>
      <c r="E247" s="18">
        <f>VLOOKUP($B247,'[1]synthèse figée 23-06'!$B$12:$R$280,5,FALSE)</f>
        <v>231</v>
      </c>
      <c r="F247" s="18">
        <f>VLOOKUP($B247,'[1]synthèse figée 23-06'!$B$12:$R$280,6,FALSE)</f>
        <v>9</v>
      </c>
      <c r="G247" s="18" t="str">
        <f>VLOOKUP($B247,'[1]synthèse figée 23-06'!$B$12:$R$280,7,FALSE)</f>
        <v>1 OR</v>
      </c>
      <c r="H247" s="18">
        <f>VLOOKUP($B247,'[1]synthèse figée 23-06'!$B$12:$R$280,8,FALSE)</f>
        <v>9</v>
      </c>
      <c r="I247" s="20">
        <f>E247/H247</f>
        <v>25.666666666666668</v>
      </c>
      <c r="J247" s="18">
        <f>VLOOKUP($B247,'[1]synthèse figée 23-06'!$B$12:$R$280,10,FALSE)</f>
        <v>234</v>
      </c>
      <c r="K247" s="20">
        <f>J247/H247</f>
        <v>26</v>
      </c>
      <c r="L247" s="18" t="str">
        <f>VLOOKUP($B247,'[1]synthèse figée 23-06'!$B$12:$R$280,12,FALSE)</f>
        <v>OR-&gt;O</v>
      </c>
      <c r="M247" s="18">
        <f>VLOOKUP($B247,'[1]synthèse figée 23-06'!$B$12:$R$280,13,FALSE)</f>
        <v>10</v>
      </c>
      <c r="N247" s="20">
        <f>J247/M247</f>
        <v>23.4</v>
      </c>
    </row>
    <row r="248" spans="2:14" ht="12.75">
      <c r="B248" s="7"/>
      <c r="C248" s="7"/>
      <c r="D248" s="23"/>
      <c r="E248" s="24"/>
      <c r="F248" s="24"/>
      <c r="G248" s="7"/>
      <c r="H248" s="24"/>
      <c r="I248" s="25"/>
      <c r="J248" s="24"/>
      <c r="K248" s="25"/>
      <c r="L248" s="26"/>
      <c r="M248" s="27">
        <f>SUM(M246:M247)-SUM(H246:H247)</f>
        <v>2</v>
      </c>
      <c r="N248" s="28"/>
    </row>
    <row r="249" spans="1:14" s="1" customFormat="1" ht="12.75">
      <c r="A249" s="11" t="s">
        <v>223</v>
      </c>
      <c r="B249" s="29"/>
      <c r="C249" s="29"/>
      <c r="D249" s="30"/>
      <c r="E249" s="31"/>
      <c r="F249" s="31"/>
      <c r="G249" s="29"/>
      <c r="H249" s="31"/>
      <c r="I249" s="32"/>
      <c r="J249" s="31"/>
      <c r="K249" s="32"/>
      <c r="L249" s="33"/>
      <c r="M249" s="31"/>
      <c r="N249" s="32"/>
    </row>
    <row r="250" spans="1:14" s="21" customFormat="1" ht="12.75">
      <c r="A250" s="17"/>
      <c r="B250" s="18" t="s">
        <v>224</v>
      </c>
      <c r="C250" s="18" t="str">
        <f>VLOOKUP($B250,'[1]synthèse figée 23-06'!$B$12:$R$280,3,FALSE)</f>
        <v>elm</v>
      </c>
      <c r="D250" s="19" t="str">
        <f>VLOOKUP($B250,'[1]synthèse figée 23-06'!$B$12:$R$280,4,FALSE)</f>
        <v>LA FONTAINE</v>
      </c>
      <c r="E250" s="18">
        <f>VLOOKUP($B250,'[1]synthèse figée 23-06'!$B$12:$R$280,5,FALSE)</f>
        <v>261</v>
      </c>
      <c r="F250" s="18">
        <f>VLOOKUP($B250,'[1]synthèse figée 23-06'!$B$12:$R$280,6,FALSE)</f>
        <v>10</v>
      </c>
      <c r="G250" s="18" t="str">
        <f>VLOOKUP($B250,'[1]synthèse figée 23-06'!$B$12:$R$280,7,FALSE)</f>
        <v>AS</v>
      </c>
      <c r="H250" s="18">
        <f>VLOOKUP($B250,'[1]synthèse figée 23-06'!$B$12:$R$280,8,FALSE)</f>
        <v>10</v>
      </c>
      <c r="I250" s="20">
        <f>E250/H250</f>
        <v>26.1</v>
      </c>
      <c r="J250" s="18">
        <f>VLOOKUP($B250,'[1]synthèse figée 23-06'!$B$12:$R$280,10,FALSE)</f>
        <v>269</v>
      </c>
      <c r="K250" s="20">
        <f>J250/H250</f>
        <v>26.9</v>
      </c>
      <c r="L250" s="18" t="str">
        <f>VLOOKUP($B250,'[1]synthèse figée 23-06'!$B$12:$R$280,12,FALSE)</f>
        <v>O</v>
      </c>
      <c r="M250" s="18">
        <f>VLOOKUP($B250,'[1]synthèse figée 23-06'!$B$12:$R$280,13,FALSE)</f>
        <v>11</v>
      </c>
      <c r="N250" s="20">
        <f>J250/M250</f>
        <v>24.454545454545453</v>
      </c>
    </row>
    <row r="251" spans="1:14" s="21" customFormat="1" ht="12.75">
      <c r="A251" s="17"/>
      <c r="B251" s="18" t="s">
        <v>225</v>
      </c>
      <c r="C251" s="18" t="str">
        <f>VLOOKUP($B251,'[1]synthèse figée 23-06'!$B$12:$R$280,3,FALSE)</f>
        <v>elm</v>
      </c>
      <c r="D251" s="19" t="str">
        <f>VLOOKUP($B251,'[1]synthèse figée 23-06'!$B$12:$R$280,4,FALSE)</f>
        <v>THIERS</v>
      </c>
      <c r="E251" s="18">
        <f>VLOOKUP($B251,'[1]synthèse figée 23-06'!$B$12:$R$280,5,FALSE)</f>
        <v>335</v>
      </c>
      <c r="F251" s="18">
        <f>VLOOKUP($B251,'[1]synthèse figée 23-06'!$B$12:$R$280,6,FALSE)</f>
        <v>13</v>
      </c>
      <c r="G251" s="18">
        <f>VLOOKUP($B251,'[1]synthèse figée 23-06'!$B$12:$R$280,7,FALSE)</f>
      </c>
      <c r="H251" s="18">
        <f>VLOOKUP($B251,'[1]synthèse figée 23-06'!$B$12:$R$280,8,FALSE)</f>
        <v>13</v>
      </c>
      <c r="I251" s="20">
        <f>E251/H251</f>
        <v>25.76923076923077</v>
      </c>
      <c r="J251" s="18">
        <f>VLOOKUP($B251,'[1]synthèse figée 23-06'!$B$12:$R$280,10,FALSE)</f>
        <v>324</v>
      </c>
      <c r="K251" s="20">
        <f>J251/H251</f>
        <v>24.923076923076923</v>
      </c>
      <c r="L251" s="18" t="str">
        <f>VLOOKUP($B251,'[1]synthèse figée 23-06'!$B$12:$R$280,12,FALSE)</f>
        <v>AS</v>
      </c>
      <c r="M251" s="18">
        <f>VLOOKUP($B251,'[1]synthèse figée 23-06'!$B$12:$R$280,13,FALSE)</f>
        <v>13</v>
      </c>
      <c r="N251" s="20">
        <f>J251/M251</f>
        <v>24.923076923076923</v>
      </c>
    </row>
    <row r="252" spans="2:14" ht="12.75">
      <c r="B252" s="7"/>
      <c r="C252" s="7"/>
      <c r="D252" s="23"/>
      <c r="E252" s="24"/>
      <c r="F252" s="24"/>
      <c r="G252" s="7"/>
      <c r="H252" s="24"/>
      <c r="I252" s="25"/>
      <c r="J252" s="24"/>
      <c r="K252" s="25"/>
      <c r="L252" s="26"/>
      <c r="M252" s="27">
        <f>SUM(M250:M251)-SUM(H250:H251)</f>
        <v>1</v>
      </c>
      <c r="N252" s="28"/>
    </row>
    <row r="253" spans="2:14" s="1" customFormat="1" ht="4.5" customHeight="1">
      <c r="B253" s="4"/>
      <c r="C253" s="4"/>
      <c r="D253" s="39"/>
      <c r="G253" s="4"/>
      <c r="I253" s="40"/>
      <c r="K253" s="40"/>
      <c r="L253" s="41"/>
      <c r="M253" s="42"/>
      <c r="N253" s="40"/>
    </row>
    <row r="254" spans="2:14" ht="12.75">
      <c r="B254" s="4"/>
      <c r="C254" s="4"/>
      <c r="D254" s="39"/>
      <c r="E254" s="1"/>
      <c r="F254" s="1"/>
      <c r="G254" s="4"/>
      <c r="H254" s="1"/>
      <c r="I254" s="40"/>
      <c r="J254" s="1"/>
      <c r="K254" s="40"/>
      <c r="L254" s="41"/>
      <c r="M254" s="43"/>
      <c r="N254" s="32"/>
    </row>
    <row r="255" spans="1:14" s="6" customFormat="1" ht="15" customHeight="1">
      <c r="A255" s="4"/>
      <c r="B255" s="5"/>
      <c r="D255" s="2"/>
      <c r="E255" s="54" t="s">
        <v>1</v>
      </c>
      <c r="F255" s="55"/>
      <c r="G255" s="55"/>
      <c r="H255" s="55"/>
      <c r="I255" s="56"/>
      <c r="J255" s="54" t="s">
        <v>2</v>
      </c>
      <c r="K255" s="55"/>
      <c r="L255" s="55"/>
      <c r="M255" s="55"/>
      <c r="N255" s="56"/>
    </row>
    <row r="256" spans="1:14" s="10" customFormat="1" ht="52.5" customHeight="1">
      <c r="A256" s="8"/>
      <c r="B256" s="9" t="s">
        <v>3</v>
      </c>
      <c r="C256" s="9" t="s">
        <v>4</v>
      </c>
      <c r="D256" s="9" t="s">
        <v>5</v>
      </c>
      <c r="E256" s="9" t="s">
        <v>6</v>
      </c>
      <c r="F256" s="9" t="s">
        <v>7</v>
      </c>
      <c r="G256" s="9" t="s">
        <v>8</v>
      </c>
      <c r="H256" s="9" t="s">
        <v>9</v>
      </c>
      <c r="I256" s="9" t="s">
        <v>10</v>
      </c>
      <c r="J256" s="9" t="s">
        <v>11</v>
      </c>
      <c r="K256" s="9" t="s">
        <v>12</v>
      </c>
      <c r="L256" s="9" t="s">
        <v>8</v>
      </c>
      <c r="M256" s="9" t="s">
        <v>9</v>
      </c>
      <c r="N256" s="9" t="s">
        <v>13</v>
      </c>
    </row>
    <row r="257" spans="1:14" s="1" customFormat="1" ht="12.75">
      <c r="A257" s="11" t="s">
        <v>226</v>
      </c>
      <c r="B257" s="29"/>
      <c r="C257" s="29"/>
      <c r="D257" s="30"/>
      <c r="E257" s="31"/>
      <c r="F257" s="31"/>
      <c r="G257" s="29"/>
      <c r="H257" s="31"/>
      <c r="I257" s="32"/>
      <c r="J257" s="31"/>
      <c r="K257" s="32"/>
      <c r="L257" s="33"/>
      <c r="M257" s="31"/>
      <c r="N257" s="32"/>
    </row>
    <row r="258" spans="1:14" s="21" customFormat="1" ht="12.75">
      <c r="A258" s="17"/>
      <c r="B258" s="18" t="s">
        <v>227</v>
      </c>
      <c r="C258" s="18" t="str">
        <f>VLOOKUP($B258,'[1]synthèse figée 23-06'!$B$12:$R$280,3,FALSE)</f>
        <v>mat</v>
      </c>
      <c r="D258" s="19" t="str">
        <f>VLOOKUP($B258,'[1]synthèse figée 23-06'!$B$12:$R$280,4,FALSE)</f>
        <v>FISCHER EUGENE</v>
      </c>
      <c r="E258" s="18">
        <f>VLOOKUP($B258,'[1]synthèse figée 23-06'!$B$12:$R$280,5,FALSE)</f>
        <v>257</v>
      </c>
      <c r="F258" s="18">
        <f>VLOOKUP($B258,'[1]synthèse figée 23-06'!$B$12:$R$280,6,FALSE)</f>
        <v>9</v>
      </c>
      <c r="G258" s="18">
        <f>VLOOKUP($B258,'[1]synthèse figée 23-06'!$B$12:$R$280,7,FALSE)</f>
      </c>
      <c r="H258" s="18">
        <f>VLOOKUP($B258,'[1]synthèse figée 23-06'!$B$12:$R$280,8,FALSE)</f>
        <v>9</v>
      </c>
      <c r="I258" s="20">
        <f>E258/H258</f>
        <v>28.555555555555557</v>
      </c>
      <c r="J258" s="18">
        <f>VLOOKUP($B258,'[1]synthèse figée 23-06'!$B$12:$R$280,10,FALSE)</f>
        <v>270</v>
      </c>
      <c r="K258" s="20">
        <f>J258/H258</f>
        <v>30</v>
      </c>
      <c r="L258" s="18" t="str">
        <f>VLOOKUP($B258,'[1]synthèse figée 23-06'!$B$12:$R$280,12,FALSE)</f>
        <v>OR ville -&gt;O</v>
      </c>
      <c r="M258" s="18">
        <f>VLOOKUP($B258,'[1]synthèse figée 23-06'!$B$12:$R$280,13,FALSE)</f>
        <v>10</v>
      </c>
      <c r="N258" s="20">
        <f>J258/M258</f>
        <v>27</v>
      </c>
    </row>
    <row r="259" spans="1:14" s="21" customFormat="1" ht="12.75">
      <c r="A259" s="17"/>
      <c r="B259" s="18" t="s">
        <v>228</v>
      </c>
      <c r="C259" s="18" t="str">
        <f>VLOOKUP($B259,'[1]synthèse figée 23-06'!$B$12:$R$280,3,FALSE)</f>
        <v>elm</v>
      </c>
      <c r="D259" s="19" t="str">
        <f>VLOOKUP($B259,'[1]synthèse figée 23-06'!$B$12:$R$280,4,FALSE)</f>
        <v>MICHEL LOUISE (ZEP)</v>
      </c>
      <c r="E259" s="18">
        <f>VLOOKUP($B259,'[1]synthèse figée 23-06'!$B$12:$R$280,5,FALSE)</f>
        <v>171</v>
      </c>
      <c r="F259" s="18">
        <f>VLOOKUP($B259,'[1]synthèse figée 23-06'!$B$12:$R$280,6,FALSE)</f>
        <v>8</v>
      </c>
      <c r="G259" s="18">
        <f>VLOOKUP($B259,'[1]synthèse figée 23-06'!$B$12:$R$280,7,FALSE)</f>
      </c>
      <c r="H259" s="18">
        <f>VLOOKUP($B259,'[1]synthèse figée 23-06'!$B$12:$R$280,8,FALSE)</f>
        <v>8</v>
      </c>
      <c r="I259" s="20">
        <f>E259/H259</f>
        <v>21.375</v>
      </c>
      <c r="J259" s="18">
        <f>VLOOKUP($B259,'[1]synthèse figée 23-06'!$B$12:$R$280,10,FALSE)</f>
        <v>168</v>
      </c>
      <c r="K259" s="20">
        <f>J259/H259</f>
        <v>21</v>
      </c>
      <c r="L259" s="18" t="str">
        <f>VLOOKUP($B259,'[1]synthèse figée 23-06'!$B$12:$R$280,12,FALSE)</f>
        <v>F</v>
      </c>
      <c r="M259" s="18">
        <f>VLOOKUP($B259,'[1]synthèse figée 23-06'!$B$12:$R$280,13,FALSE)</f>
        <v>7</v>
      </c>
      <c r="N259" s="20">
        <f>J259/M259</f>
        <v>24</v>
      </c>
    </row>
    <row r="260" spans="2:14" ht="12.75">
      <c r="B260" s="7"/>
      <c r="C260" s="7"/>
      <c r="D260" s="23"/>
      <c r="E260" s="24"/>
      <c r="F260" s="24"/>
      <c r="G260" s="7"/>
      <c r="H260" s="24"/>
      <c r="I260" s="25"/>
      <c r="J260" s="24"/>
      <c r="K260" s="25"/>
      <c r="L260" s="26"/>
      <c r="M260" s="27">
        <f>SUM(M258:M259)-SUM(H258:H259)</f>
        <v>0</v>
      </c>
      <c r="N260" s="28"/>
    </row>
    <row r="261" spans="1:14" s="1" customFormat="1" ht="12.75">
      <c r="A261" s="11" t="s">
        <v>229</v>
      </c>
      <c r="B261" s="29"/>
      <c r="C261" s="29"/>
      <c r="D261" s="30"/>
      <c r="E261" s="31"/>
      <c r="F261" s="31"/>
      <c r="G261" s="29"/>
      <c r="H261" s="31"/>
      <c r="I261" s="32"/>
      <c r="J261" s="31"/>
      <c r="K261" s="32"/>
      <c r="L261" s="33"/>
      <c r="M261" s="31"/>
      <c r="N261" s="32"/>
    </row>
    <row r="262" spans="1:14" s="21" customFormat="1" ht="12.75">
      <c r="A262" s="17"/>
      <c r="B262" s="18" t="s">
        <v>230</v>
      </c>
      <c r="C262" s="18" t="str">
        <f>VLOOKUP($B262,'[1]synthèse figée 23-06'!$B$12:$R$280,3,FALSE)</f>
        <v>mat</v>
      </c>
      <c r="D262" s="19" t="str">
        <f>VLOOKUP($B262,'[1]synthèse figée 23-06'!$B$12:$R$280,4,FALSE)</f>
        <v>JACOB</v>
      </c>
      <c r="E262" s="18">
        <f>VLOOKUP($B262,'[1]synthèse figée 23-06'!$B$12:$R$280,5,FALSE)</f>
        <v>315</v>
      </c>
      <c r="F262" s="18">
        <f>VLOOKUP($B262,'[1]synthèse figée 23-06'!$B$12:$R$280,6,FALSE)</f>
        <v>11</v>
      </c>
      <c r="G262" s="18">
        <f>VLOOKUP($B262,'[1]synthèse figée 23-06'!$B$12:$R$280,7,FALSE)</f>
      </c>
      <c r="H262" s="18">
        <f>VLOOKUP($B262,'[1]synthèse figée 23-06'!$B$12:$R$280,8,FALSE)</f>
        <v>11</v>
      </c>
      <c r="I262" s="20">
        <f>E262/H262</f>
        <v>28.636363636363637</v>
      </c>
      <c r="J262" s="18">
        <f>VLOOKUP($B262,'[1]synthèse figée 23-06'!$B$12:$R$280,10,FALSE)</f>
        <v>322</v>
      </c>
      <c r="K262" s="20">
        <f>J262/H262</f>
        <v>29.272727272727273</v>
      </c>
      <c r="L262" s="18" t="str">
        <f>VLOOKUP($B262,'[1]synthèse figée 23-06'!$B$12:$R$280,12,FALSE)</f>
        <v>O</v>
      </c>
      <c r="M262" s="18">
        <f>VLOOKUP($B262,'[1]synthèse figée 23-06'!$B$12:$R$280,13,FALSE)</f>
        <v>12</v>
      </c>
      <c r="N262" s="20">
        <f>J262/M262</f>
        <v>26.833333333333332</v>
      </c>
    </row>
    <row r="263" spans="1:14" s="21" customFormat="1" ht="12.75">
      <c r="A263" s="17"/>
      <c r="B263" s="18" t="s">
        <v>231</v>
      </c>
      <c r="C263" s="18" t="str">
        <f>VLOOKUP($B263,'[1]synthèse figée 23-06'!$B$12:$R$280,3,FALSE)</f>
        <v>mat</v>
      </c>
      <c r="D263" s="19" t="str">
        <f>VLOOKUP($B263,'[1]synthèse figée 23-06'!$B$12:$R$280,4,FALSE)</f>
        <v>JAURES JEAN</v>
      </c>
      <c r="E263" s="18">
        <f>VLOOKUP($B263,'[1]synthèse figée 23-06'!$B$12:$R$280,5,FALSE)</f>
        <v>336</v>
      </c>
      <c r="F263" s="18">
        <f>VLOOKUP($B263,'[1]synthèse figée 23-06'!$B$12:$R$280,6,FALSE)</f>
        <v>11</v>
      </c>
      <c r="G263" s="18" t="str">
        <f>VLOOKUP($B263,'[1]synthèse figée 23-06'!$B$12:$R$280,7,FALSE)</f>
        <v>2 O</v>
      </c>
      <c r="H263" s="18">
        <f>VLOOKUP($B263,'[1]synthèse figée 23-06'!$B$12:$R$280,8,FALSE)</f>
        <v>13</v>
      </c>
      <c r="I263" s="20">
        <f>E263/H263</f>
        <v>25.846153846153847</v>
      </c>
      <c r="J263" s="18">
        <f>VLOOKUP($B263,'[1]synthèse figée 23-06'!$B$12:$R$280,10,FALSE)</f>
        <v>366</v>
      </c>
      <c r="K263" s="20">
        <f>J263/H263</f>
        <v>28.153846153846153</v>
      </c>
      <c r="L263" s="18" t="str">
        <f>VLOOKUP($B263,'[1]synthèse figée 23-06'!$B$12:$R$280,12,FALSE)</f>
        <v>OR ville -&gt;O</v>
      </c>
      <c r="M263" s="18">
        <f>VLOOKUP($B263,'[1]synthèse figée 23-06'!$B$12:$R$280,13,FALSE)</f>
        <v>14</v>
      </c>
      <c r="N263" s="20">
        <f>J263/M263</f>
        <v>26.142857142857142</v>
      </c>
    </row>
    <row r="264" spans="2:14" ht="12.75">
      <c r="B264" s="7"/>
      <c r="C264" s="7"/>
      <c r="D264" s="23"/>
      <c r="E264" s="24"/>
      <c r="F264" s="24"/>
      <c r="G264" s="7"/>
      <c r="H264" s="24"/>
      <c r="I264" s="25"/>
      <c r="J264" s="24"/>
      <c r="K264" s="25"/>
      <c r="L264" s="26"/>
      <c r="M264" s="27">
        <f>SUM(M262:M263)-SUM(H262:H263)</f>
        <v>2</v>
      </c>
      <c r="N264" s="28"/>
    </row>
    <row r="265" spans="1:14" s="1" customFormat="1" ht="12.75">
      <c r="A265" s="11" t="s">
        <v>232</v>
      </c>
      <c r="B265" s="29"/>
      <c r="C265" s="29"/>
      <c r="D265" s="30"/>
      <c r="E265" s="31"/>
      <c r="F265" s="31"/>
      <c r="G265" s="29"/>
      <c r="H265" s="31"/>
      <c r="I265" s="32"/>
      <c r="J265" s="31"/>
      <c r="K265" s="32"/>
      <c r="L265" s="33"/>
      <c r="M265" s="14"/>
      <c r="N265" s="32"/>
    </row>
    <row r="266" spans="1:14" s="21" customFormat="1" ht="12.75">
      <c r="A266" s="17"/>
      <c r="B266" s="18" t="s">
        <v>233</v>
      </c>
      <c r="C266" s="18" t="str">
        <f>VLOOKUP($B266,'[1]synthèse figée 23-06'!$B$12:$R$280,3,FALSE)</f>
        <v>mat</v>
      </c>
      <c r="D266" s="19" t="str">
        <f>VLOOKUP($B266,'[1]synthèse figée 23-06'!$B$12:$R$280,4,FALSE)</f>
        <v>ARC EN CIEL (CENTRE)</v>
      </c>
      <c r="E266" s="18">
        <f>VLOOKUP($B266,'[1]synthèse figée 23-06'!$B$12:$R$280,5,FALSE)</f>
        <v>162</v>
      </c>
      <c r="F266" s="18">
        <f>VLOOKUP($B266,'[1]synthèse figée 23-06'!$B$12:$R$280,6,FALSE)</f>
        <v>6</v>
      </c>
      <c r="G266" s="18" t="str">
        <f>VLOOKUP($B266,'[1]synthèse figée 23-06'!$B$12:$R$280,7,FALSE)</f>
        <v>AS</v>
      </c>
      <c r="H266" s="18">
        <f>VLOOKUP($B266,'[1]synthèse figée 23-06'!$B$12:$R$280,8,FALSE)</f>
        <v>6</v>
      </c>
      <c r="I266" s="20">
        <f>E266/H266</f>
        <v>27</v>
      </c>
      <c r="J266" s="18">
        <f>VLOOKUP($B266,'[1]synthèse figée 23-06'!$B$12:$R$280,10,FALSE)</f>
        <v>162</v>
      </c>
      <c r="K266" s="20">
        <f>J266/H266</f>
        <v>27</v>
      </c>
      <c r="L266" s="18" t="str">
        <f>VLOOKUP($B266,'[1]synthèse figée 23-06'!$B$12:$R$280,12,FALSE)</f>
        <v>AS</v>
      </c>
      <c r="M266" s="18">
        <f>VLOOKUP($B266,'[1]synthèse figée 23-06'!$B$12:$R$280,13,FALSE)</f>
        <v>6</v>
      </c>
      <c r="N266" s="20">
        <f>J266/M266</f>
        <v>27</v>
      </c>
    </row>
    <row r="267" spans="1:14" s="21" customFormat="1" ht="12.75">
      <c r="A267" s="17"/>
      <c r="B267" s="18" t="s">
        <v>234</v>
      </c>
      <c r="C267" s="18" t="str">
        <f>VLOOKUP($B267,'[1]synthèse figée 23-06'!$B$12:$R$280,3,FALSE)</f>
        <v>mat</v>
      </c>
      <c r="D267" s="19" t="str">
        <f>VLOOKUP($B267,'[1]synthèse figée 23-06'!$B$12:$R$280,4,FALSE)</f>
        <v>CASANOVA DANIELLE</v>
      </c>
      <c r="E267" s="18">
        <f>VLOOKUP($B267,'[1]synthèse figée 23-06'!$B$12:$R$280,5,FALSE)</f>
        <v>154</v>
      </c>
      <c r="F267" s="18">
        <f>VLOOKUP($B267,'[1]synthèse figée 23-06'!$B$12:$R$280,6,FALSE)</f>
        <v>6</v>
      </c>
      <c r="G267" s="18" t="str">
        <f>VLOOKUP($B267,'[1]synthèse figée 23-06'!$B$12:$R$280,7,FALSE)</f>
        <v>AS</v>
      </c>
      <c r="H267" s="18">
        <f>VLOOKUP($B267,'[1]synthèse figée 23-06'!$B$12:$R$280,8,FALSE)</f>
        <v>6</v>
      </c>
      <c r="I267" s="20">
        <f>E267/H267</f>
        <v>25.666666666666668</v>
      </c>
      <c r="J267" s="18">
        <f>VLOOKUP($B267,'[1]synthèse figée 23-06'!$B$12:$R$280,10,FALSE)</f>
        <v>135</v>
      </c>
      <c r="K267" s="20">
        <f>J267/H267</f>
        <v>22.5</v>
      </c>
      <c r="L267" s="18" t="str">
        <f>VLOOKUP($B267,'[1]synthèse figée 23-06'!$B$12:$R$280,12,FALSE)</f>
        <v>AS</v>
      </c>
      <c r="M267" s="18">
        <f>VLOOKUP($B267,'[1]synthèse figée 23-06'!$B$12:$R$280,13,FALSE)</f>
        <v>6</v>
      </c>
      <c r="N267" s="20">
        <f>J267/M267</f>
        <v>22.5</v>
      </c>
    </row>
    <row r="268" spans="1:14" s="21" customFormat="1" ht="12.75">
      <c r="A268" s="17"/>
      <c r="B268" s="18" t="s">
        <v>235</v>
      </c>
      <c r="C268" s="18" t="str">
        <f>VLOOKUP($B268,'[1]synthèse figée 23-06'!$B$12:$R$280,3,FALSE)</f>
        <v>mat</v>
      </c>
      <c r="D268" s="19" t="str">
        <f>VLOOKUP($B268,'[1]synthèse figée 23-06'!$B$12:$R$280,4,FALSE)</f>
        <v>FERRY JULES</v>
      </c>
      <c r="E268" s="18">
        <f>VLOOKUP($B268,'[1]synthèse figée 23-06'!$B$12:$R$280,5,FALSE)</f>
        <v>217</v>
      </c>
      <c r="F268" s="18">
        <f>VLOOKUP($B268,'[1]synthèse figée 23-06'!$B$12:$R$280,6,FALSE)</f>
        <v>8</v>
      </c>
      <c r="G268" s="18">
        <f>VLOOKUP($B268,'[1]synthèse figée 23-06'!$B$12:$R$280,7,FALSE)</f>
      </c>
      <c r="H268" s="18">
        <f>VLOOKUP($B268,'[1]synthèse figée 23-06'!$B$12:$R$280,8,FALSE)</f>
        <v>8</v>
      </c>
      <c r="I268" s="20">
        <f>E268/H268</f>
        <v>27.125</v>
      </c>
      <c r="J268" s="18">
        <f>VLOOKUP($B268,'[1]synthèse figée 23-06'!$B$12:$R$280,10,FALSE)</f>
        <v>245</v>
      </c>
      <c r="K268" s="20">
        <f>J268/H268</f>
        <v>30.625</v>
      </c>
      <c r="L268" s="18" t="str">
        <f>VLOOKUP($B268,'[1]synthèse figée 23-06'!$B$12:$R$280,12,FALSE)</f>
        <v>O</v>
      </c>
      <c r="M268" s="18">
        <f>VLOOKUP($B268,'[1]synthèse figée 23-06'!$B$12:$R$280,13,FALSE)</f>
        <v>9</v>
      </c>
      <c r="N268" s="20">
        <f>J268/M268</f>
        <v>27.22222222222222</v>
      </c>
    </row>
    <row r="269" spans="1:14" s="21" customFormat="1" ht="12.75">
      <c r="A269" s="17"/>
      <c r="B269" s="18" t="s">
        <v>236</v>
      </c>
      <c r="C269" s="18" t="str">
        <f>VLOOKUP($B269,'[1]synthèse figée 23-06'!$B$12:$R$280,3,FALSE)</f>
        <v>mat</v>
      </c>
      <c r="D269" s="19" t="str">
        <f>VLOOKUP($B269,'[1]synthèse figée 23-06'!$B$12:$R$280,4,FALSE)</f>
        <v>HUGO VICTOR (ZEP)</v>
      </c>
      <c r="E269" s="18">
        <f>VLOOKUP($B269,'[1]synthèse figée 23-06'!$B$12:$R$280,5,FALSE)</f>
        <v>120</v>
      </c>
      <c r="F269" s="18">
        <f>VLOOKUP($B269,'[1]synthèse figée 23-06'!$B$12:$R$280,6,FALSE)</f>
        <v>6</v>
      </c>
      <c r="G269" s="18">
        <f>VLOOKUP($B269,'[1]synthèse figée 23-06'!$B$12:$R$280,7,FALSE)</f>
      </c>
      <c r="H269" s="18">
        <f>VLOOKUP($B269,'[1]synthèse figée 23-06'!$B$12:$R$280,8,FALSE)</f>
        <v>6</v>
      </c>
      <c r="I269" s="20">
        <f>E269/H269</f>
        <v>20</v>
      </c>
      <c r="J269" s="18">
        <f>VLOOKUP($B269,'[1]synthèse figée 23-06'!$B$12:$R$280,10,FALSE)</f>
        <v>129</v>
      </c>
      <c r="K269" s="20">
        <f>J269/H269</f>
        <v>21.5</v>
      </c>
      <c r="L269" s="18" t="str">
        <f>VLOOKUP($B269,'[1]synthèse figée 23-06'!$B$12:$R$280,12,FALSE)</f>
        <v>AS</v>
      </c>
      <c r="M269" s="18">
        <f>VLOOKUP($B269,'[1]synthèse figée 23-06'!$B$12:$R$280,13,FALSE)</f>
        <v>6</v>
      </c>
      <c r="N269" s="20">
        <f>J269/M269</f>
        <v>21.5</v>
      </c>
    </row>
    <row r="270" spans="1:14" s="21" customFormat="1" ht="12.75">
      <c r="A270" s="17"/>
      <c r="B270" s="18" t="s">
        <v>237</v>
      </c>
      <c r="C270" s="18" t="str">
        <f>VLOOKUP($B270,'[1]synthèse figée 23-06'!$B$12:$R$280,3,FALSE)</f>
        <v>elm</v>
      </c>
      <c r="D270" s="19" t="str">
        <f>VLOOKUP($B270,'[1]synthèse figée 23-06'!$B$12:$R$280,4,FALSE)</f>
        <v>CLEMENT JEAN-BAPTISTE (ZEP)</v>
      </c>
      <c r="E270" s="18">
        <f>VLOOKUP($B270,'[1]synthèse figée 23-06'!$B$12:$R$280,5,FALSE)</f>
        <v>205</v>
      </c>
      <c r="F270" s="18">
        <f>VLOOKUP($B270,'[1]synthèse figée 23-06'!$B$12:$R$280,6,FALSE)</f>
        <v>9</v>
      </c>
      <c r="G270" s="18">
        <f>VLOOKUP($B270,'[1]synthèse figée 23-06'!$B$12:$R$280,7,FALSE)</f>
      </c>
      <c r="H270" s="18">
        <f>VLOOKUP($B270,'[1]synthèse figée 23-06'!$B$12:$R$280,8,FALSE)</f>
        <v>9</v>
      </c>
      <c r="I270" s="20">
        <f>E270/H270</f>
        <v>22.77777777777778</v>
      </c>
      <c r="J270" s="18">
        <f>VLOOKUP($B270,'[1]synthèse figée 23-06'!$B$12:$R$280,10,FALSE)</f>
        <v>207</v>
      </c>
      <c r="K270" s="20">
        <f>J270/H270</f>
        <v>23</v>
      </c>
      <c r="L270" s="35" t="str">
        <f>VLOOKUP($B270,'[1]synthèse figée 23-06'!$B$12:$R$280,12,FALSE)</f>
        <v>AS</v>
      </c>
      <c r="M270" s="18">
        <f>VLOOKUP($B270,'[1]synthèse figée 23-06'!$B$12:$R$280,13,FALSE)</f>
        <v>9</v>
      </c>
      <c r="N270" s="20">
        <f>J270/M270</f>
        <v>23</v>
      </c>
    </row>
    <row r="271" spans="2:14" ht="12.75">
      <c r="B271" s="7"/>
      <c r="C271" s="7"/>
      <c r="D271" s="23"/>
      <c r="E271" s="24"/>
      <c r="F271" s="24"/>
      <c r="G271" s="7"/>
      <c r="H271" s="24"/>
      <c r="I271" s="25"/>
      <c r="J271" s="24"/>
      <c r="K271" s="25"/>
      <c r="L271" s="26"/>
      <c r="M271" s="27">
        <f>SUM(M266:M270)-SUM(H266:H270)</f>
        <v>1</v>
      </c>
      <c r="N271" s="28"/>
    </row>
    <row r="272" spans="1:14" s="1" customFormat="1" ht="12.75">
      <c r="A272" s="11" t="s">
        <v>238</v>
      </c>
      <c r="B272" s="29"/>
      <c r="C272" s="29"/>
      <c r="D272" s="30"/>
      <c r="E272" s="31"/>
      <c r="F272" s="31"/>
      <c r="G272" s="29"/>
      <c r="H272" s="31"/>
      <c r="I272" s="32"/>
      <c r="J272" s="31"/>
      <c r="K272" s="32"/>
      <c r="L272" s="33"/>
      <c r="M272" s="31"/>
      <c r="N272" s="32"/>
    </row>
    <row r="273" spans="1:14" s="21" customFormat="1" ht="12.75">
      <c r="A273" s="17"/>
      <c r="B273" s="18" t="s">
        <v>239</v>
      </c>
      <c r="C273" s="18" t="str">
        <f>VLOOKUP($B273,'[1]synthèse figée 23-06'!$B$12:$R$280,3,FALSE)</f>
        <v>mat</v>
      </c>
      <c r="D273" s="19" t="str">
        <f>VLOOKUP($B273,'[1]synthèse figée 23-06'!$B$12:$R$280,4,FALSE)</f>
        <v>FOCH</v>
      </c>
      <c r="E273" s="18">
        <f>VLOOKUP($B273,'[1]synthèse figée 23-06'!$B$12:$R$280,5,FALSE)</f>
        <v>134</v>
      </c>
      <c r="F273" s="18">
        <f>VLOOKUP($B273,'[1]synthèse figée 23-06'!$B$12:$R$280,6,FALSE)</f>
        <v>5</v>
      </c>
      <c r="G273" s="18">
        <f>VLOOKUP($B273,'[1]synthèse figée 23-06'!$B$12:$R$280,7,FALSE)</f>
      </c>
      <c r="H273" s="18">
        <f>VLOOKUP($B273,'[1]synthèse figée 23-06'!$B$12:$R$280,8,FALSE)</f>
        <v>5</v>
      </c>
      <c r="I273" s="20">
        <f>E273/H273</f>
        <v>26.8</v>
      </c>
      <c r="J273" s="18">
        <f>VLOOKUP($B273,'[1]synthèse figée 23-06'!$B$12:$R$280,10,FALSE)</f>
        <v>134</v>
      </c>
      <c r="K273" s="20">
        <f>J273/H273</f>
        <v>26.8</v>
      </c>
      <c r="L273" s="18" t="str">
        <f>VLOOKUP($B273,'[1]synthèse figée 23-06'!$B$12:$R$280,12,FALSE)</f>
        <v>O</v>
      </c>
      <c r="M273" s="18">
        <f>VLOOKUP($B273,'[1]synthèse figée 23-06'!$B$12:$R$280,13,FALSE)</f>
        <v>6</v>
      </c>
      <c r="N273" s="20">
        <f>J273/M273</f>
        <v>22.333333333333332</v>
      </c>
    </row>
    <row r="274" spans="1:14" s="21" customFormat="1" ht="12.75">
      <c r="A274" s="17"/>
      <c r="B274" s="18" t="s">
        <v>240</v>
      </c>
      <c r="C274" s="18" t="str">
        <f>VLOOKUP($B274,'[1]synthèse figée 23-06'!$B$12:$R$280,3,FALSE)</f>
        <v>elm</v>
      </c>
      <c r="D274" s="19" t="str">
        <f>VLOOKUP($B274,'[1]synthèse figée 23-06'!$B$12:$R$280,4,FALSE)</f>
        <v>CENTRE</v>
      </c>
      <c r="E274" s="18">
        <f>VLOOKUP($B274,'[1]synthèse figée 23-06'!$B$12:$R$280,5,FALSE)</f>
        <v>295</v>
      </c>
      <c r="F274" s="18">
        <f>VLOOKUP($B274,'[1]synthèse figée 23-06'!$B$12:$R$280,6,FALSE)</f>
        <v>11</v>
      </c>
      <c r="G274" s="18" t="str">
        <f>VLOOKUP($B274,'[1]synthèse figée 23-06'!$B$12:$R$280,7,FALSE)</f>
        <v>AS</v>
      </c>
      <c r="H274" s="18">
        <f>VLOOKUP($B274,'[1]synthèse figée 23-06'!$B$12:$R$280,8,FALSE)</f>
        <v>11</v>
      </c>
      <c r="I274" s="20">
        <f>E274/H274</f>
        <v>26.818181818181817</v>
      </c>
      <c r="J274" s="18">
        <f>VLOOKUP($B274,'[1]synthèse figée 23-06'!$B$12:$R$280,10,FALSE)</f>
        <v>296</v>
      </c>
      <c r="K274" s="20">
        <f>J274/H274</f>
        <v>26.90909090909091</v>
      </c>
      <c r="L274" s="18" t="str">
        <f>VLOOKUP($B274,'[1]synthèse figée 23-06'!$B$12:$R$280,12,FALSE)</f>
        <v>O</v>
      </c>
      <c r="M274" s="18">
        <f>VLOOKUP($B274,'[1]synthèse figée 23-06'!$B$12:$R$280,13,FALSE)</f>
        <v>12</v>
      </c>
      <c r="N274" s="20">
        <f>J274/M274</f>
        <v>24.666666666666668</v>
      </c>
    </row>
    <row r="275" spans="1:14" s="21" customFormat="1" ht="12.75">
      <c r="A275" s="17"/>
      <c r="B275" s="18" t="s">
        <v>241</v>
      </c>
      <c r="C275" s="18" t="str">
        <f>VLOOKUP($B275,'[1]synthèse figée 23-06'!$B$12:$R$280,3,FALSE)</f>
        <v>elm</v>
      </c>
      <c r="D275" s="19" t="str">
        <f>VLOOKUP($B275,'[1]synthèse figée 23-06'!$B$12:$R$280,4,FALSE)</f>
        <v>HERRIOT</v>
      </c>
      <c r="E275" s="18">
        <f>VLOOKUP($B275,'[1]synthèse figée 23-06'!$B$12:$R$280,5,FALSE)</f>
        <v>209</v>
      </c>
      <c r="F275" s="18">
        <f>VLOOKUP($B275,'[1]synthèse figée 23-06'!$B$12:$R$280,6,FALSE)</f>
        <v>8</v>
      </c>
      <c r="G275" s="18" t="str">
        <f>VLOOKUP($B275,'[1]synthèse figée 23-06'!$B$12:$R$280,7,FALSE)</f>
        <v>AS</v>
      </c>
      <c r="H275" s="18">
        <f>VLOOKUP($B275,'[1]synthèse figée 23-06'!$B$12:$R$280,8,FALSE)</f>
        <v>8</v>
      </c>
      <c r="I275" s="20">
        <f>E275/H275</f>
        <v>26.125</v>
      </c>
      <c r="J275" s="18">
        <f>VLOOKUP($B275,'[1]synthèse figée 23-06'!$B$12:$R$280,10,FALSE)</f>
        <v>212</v>
      </c>
      <c r="K275" s="20">
        <f>J275/H275</f>
        <v>26.5</v>
      </c>
      <c r="L275" s="18" t="str">
        <f>VLOOKUP($B275,'[1]synthèse figée 23-06'!$B$12:$R$280,12,FALSE)</f>
        <v>O</v>
      </c>
      <c r="M275" s="18">
        <f>VLOOKUP($B275,'[1]synthèse figée 23-06'!$B$12:$R$280,13,FALSE)</f>
        <v>9</v>
      </c>
      <c r="N275" s="20">
        <f>J275/M275</f>
        <v>23.555555555555557</v>
      </c>
    </row>
    <row r="276" spans="1:14" s="21" customFormat="1" ht="36.75" customHeight="1">
      <c r="A276" s="17"/>
      <c r="B276" s="18"/>
      <c r="C276" s="18"/>
      <c r="D276" s="52" t="s">
        <v>238</v>
      </c>
      <c r="E276" s="18"/>
      <c r="F276" s="18"/>
      <c r="G276" s="18" t="s">
        <v>242</v>
      </c>
      <c r="H276" s="18"/>
      <c r="I276" s="20"/>
      <c r="J276" s="18"/>
      <c r="K276" s="20"/>
      <c r="L276" s="9" t="s">
        <v>243</v>
      </c>
      <c r="M276" s="18"/>
      <c r="N276" s="20"/>
    </row>
    <row r="277" spans="2:14" ht="12.75">
      <c r="B277" s="7"/>
      <c r="C277" s="7"/>
      <c r="D277" s="23"/>
      <c r="E277" s="24"/>
      <c r="F277" s="24"/>
      <c r="G277" s="7"/>
      <c r="H277" s="24"/>
      <c r="I277" s="25"/>
      <c r="J277" s="24"/>
      <c r="K277" s="25"/>
      <c r="L277" s="26"/>
      <c r="M277" s="27">
        <f>SUM(M273:M276)-SUM(H273:H276)</f>
        <v>3</v>
      </c>
      <c r="N277" s="28"/>
    </row>
    <row r="278" spans="1:14" s="1" customFormat="1" ht="12.75">
      <c r="A278" s="11" t="s">
        <v>244</v>
      </c>
      <c r="B278" s="29"/>
      <c r="C278" s="29"/>
      <c r="D278" s="30"/>
      <c r="E278" s="31"/>
      <c r="F278" s="31"/>
      <c r="G278" s="29"/>
      <c r="H278" s="31"/>
      <c r="I278" s="32"/>
      <c r="J278" s="31"/>
      <c r="K278" s="32"/>
      <c r="L278" s="33"/>
      <c r="M278" s="31"/>
      <c r="N278" s="32"/>
    </row>
    <row r="279" spans="1:14" s="21" customFormat="1" ht="12.75">
      <c r="A279" s="17"/>
      <c r="B279" s="18" t="s">
        <v>245</v>
      </c>
      <c r="C279" s="18" t="str">
        <f>VLOOKUP($B279,'[1]synthèse figée 23-06'!$B$12:$R$280,3,FALSE)</f>
        <v>mat</v>
      </c>
      <c r="D279" s="19" t="str">
        <f>VLOOKUP($B279,'[1]synthèse figée 23-06'!$B$12:$R$280,4,FALSE)</f>
        <v>FLEURS</v>
      </c>
      <c r="E279" s="18">
        <f>VLOOKUP($B279,'[1]synthèse figée 23-06'!$B$12:$R$280,5,FALSE)</f>
        <v>153</v>
      </c>
      <c r="F279" s="18">
        <f>VLOOKUP($B279,'[1]synthèse figée 23-06'!$B$12:$R$280,6,FALSE)</f>
        <v>6</v>
      </c>
      <c r="G279" s="18">
        <f>VLOOKUP($B279,'[1]synthèse figée 23-06'!$B$12:$R$280,7,FALSE)</f>
      </c>
      <c r="H279" s="18">
        <f>VLOOKUP($B279,'[1]synthèse figée 23-06'!$B$12:$R$280,8,FALSE)</f>
        <v>6</v>
      </c>
      <c r="I279" s="20">
        <f>E279/H279</f>
        <v>25.5</v>
      </c>
      <c r="J279" s="18">
        <f>VLOOKUP($B279,'[1]synthèse figée 23-06'!$B$12:$R$280,10,FALSE)</f>
        <v>131</v>
      </c>
      <c r="K279" s="20">
        <f>J279/H279</f>
        <v>21.833333333333332</v>
      </c>
      <c r="L279" s="18" t="str">
        <f>VLOOKUP($B279,'[1]synthèse figée 23-06'!$B$12:$R$280,12,FALSE)</f>
        <v>F</v>
      </c>
      <c r="M279" s="18">
        <f>VLOOKUP($B279,'[1]synthèse figée 23-06'!$B$12:$R$280,13,FALSE)</f>
        <v>5</v>
      </c>
      <c r="N279" s="20">
        <f>J279/M279</f>
        <v>26.2</v>
      </c>
    </row>
    <row r="280" spans="1:14" s="21" customFormat="1" ht="12.75">
      <c r="A280" s="17"/>
      <c r="B280" s="18" t="s">
        <v>246</v>
      </c>
      <c r="C280" s="18" t="str">
        <f>VLOOKUP($B280,'[1]synthèse figée 23-06'!$B$12:$R$280,3,FALSE)</f>
        <v>elm</v>
      </c>
      <c r="D280" s="19" t="str">
        <f>VLOOKUP($B280,'[1]synthèse figée 23-06'!$B$12:$R$280,4,FALSE)</f>
        <v>PASTEUR LOUIS</v>
      </c>
      <c r="E280" s="18">
        <f>VLOOKUP($B280,'[1]synthèse figée 23-06'!$B$12:$R$280,5,FALSE)</f>
        <v>350</v>
      </c>
      <c r="F280" s="18">
        <f>VLOOKUP($B280,'[1]synthèse figée 23-06'!$B$12:$R$280,6,FALSE)</f>
        <v>13</v>
      </c>
      <c r="G280" s="18" t="str">
        <f>VLOOKUP($B280,'[1]synthèse figée 23-06'!$B$12:$R$280,7,FALSE)</f>
        <v>1 O</v>
      </c>
      <c r="H280" s="18">
        <f>VLOOKUP($B280,'[1]synthèse figée 23-06'!$B$12:$R$280,8,FALSE)</f>
        <v>14</v>
      </c>
      <c r="I280" s="20">
        <f>E280/H280</f>
        <v>25</v>
      </c>
      <c r="J280" s="18">
        <f>VLOOKUP($B280,'[1]synthèse figée 23-06'!$B$12:$R$280,10,FALSE)</f>
        <v>331</v>
      </c>
      <c r="K280" s="20">
        <f>J280/H280</f>
        <v>23.642857142857142</v>
      </c>
      <c r="L280" s="18" t="str">
        <f>VLOOKUP($B280,'[1]synthèse figée 23-06'!$B$12:$R$280,12,FALSE)</f>
        <v>Annul O</v>
      </c>
      <c r="M280" s="18">
        <f>VLOOKUP($B280,'[1]synthèse figée 23-06'!$B$12:$R$280,13,FALSE)</f>
        <v>13</v>
      </c>
      <c r="N280" s="20">
        <f>J280/M280</f>
        <v>25.46153846153846</v>
      </c>
    </row>
    <row r="281" spans="2:14" ht="12.75">
      <c r="B281" s="7"/>
      <c r="C281" s="7"/>
      <c r="D281" s="23"/>
      <c r="E281" s="24"/>
      <c r="F281" s="24"/>
      <c r="G281" s="7"/>
      <c r="H281" s="24"/>
      <c r="I281" s="25"/>
      <c r="J281" s="24"/>
      <c r="K281" s="25"/>
      <c r="L281" s="45"/>
      <c r="M281" s="27">
        <f>SUM(M279:M280)-SUM(H279:H280)</f>
        <v>-2</v>
      </c>
      <c r="N281" s="25"/>
    </row>
    <row r="282" spans="2:14" s="1" customFormat="1" ht="4.5" customHeight="1">
      <c r="B282" s="4"/>
      <c r="C282" s="4"/>
      <c r="D282" s="39"/>
      <c r="G282" s="4"/>
      <c r="I282" s="40"/>
      <c r="K282" s="40"/>
      <c r="L282" s="41"/>
      <c r="M282" s="42"/>
      <c r="N282" s="40"/>
    </row>
    <row r="283" spans="2:14" ht="12.75">
      <c r="B283" s="4"/>
      <c r="C283" s="4"/>
      <c r="D283" s="39"/>
      <c r="E283" s="1"/>
      <c r="F283" s="1"/>
      <c r="G283" s="4"/>
      <c r="H283" s="1"/>
      <c r="I283" s="40"/>
      <c r="J283" s="1"/>
      <c r="K283" s="40"/>
      <c r="L283" s="41"/>
      <c r="M283" s="43"/>
      <c r="N283" s="32"/>
    </row>
    <row r="284" spans="1:14" s="6" customFormat="1" ht="15" customHeight="1">
      <c r="A284" s="4"/>
      <c r="B284" s="5"/>
      <c r="D284" s="2"/>
      <c r="E284" s="54" t="s">
        <v>1</v>
      </c>
      <c r="F284" s="55"/>
      <c r="G284" s="55"/>
      <c r="H284" s="55"/>
      <c r="I284" s="56"/>
      <c r="J284" s="54" t="s">
        <v>2</v>
      </c>
      <c r="K284" s="55"/>
      <c r="L284" s="55"/>
      <c r="M284" s="55"/>
      <c r="N284" s="56"/>
    </row>
    <row r="285" spans="1:14" s="10" customFormat="1" ht="52.5" customHeight="1">
      <c r="A285" s="8"/>
      <c r="B285" s="9" t="s">
        <v>3</v>
      </c>
      <c r="C285" s="9" t="s">
        <v>4</v>
      </c>
      <c r="D285" s="9" t="s">
        <v>5</v>
      </c>
      <c r="E285" s="9" t="s">
        <v>6</v>
      </c>
      <c r="F285" s="9" t="s">
        <v>7</v>
      </c>
      <c r="G285" s="9" t="s">
        <v>8</v>
      </c>
      <c r="H285" s="9" t="s">
        <v>9</v>
      </c>
      <c r="I285" s="9" t="s">
        <v>10</v>
      </c>
      <c r="J285" s="9" t="s">
        <v>11</v>
      </c>
      <c r="K285" s="9" t="s">
        <v>12</v>
      </c>
      <c r="L285" s="9" t="s">
        <v>8</v>
      </c>
      <c r="M285" s="9" t="s">
        <v>9</v>
      </c>
      <c r="N285" s="9" t="s">
        <v>13</v>
      </c>
    </row>
    <row r="286" spans="1:14" s="1" customFormat="1" ht="12.75">
      <c r="A286" s="11" t="s">
        <v>247</v>
      </c>
      <c r="B286" s="29"/>
      <c r="C286" s="29"/>
      <c r="D286" s="30"/>
      <c r="E286" s="31"/>
      <c r="F286" s="31"/>
      <c r="G286" s="29"/>
      <c r="H286" s="31"/>
      <c r="I286" s="32"/>
      <c r="J286" s="31"/>
      <c r="K286" s="32"/>
      <c r="L286" s="33"/>
      <c r="M286" s="31"/>
      <c r="N286" s="32"/>
    </row>
    <row r="287" spans="1:14" s="21" customFormat="1" ht="12.75">
      <c r="A287" s="17"/>
      <c r="B287" s="18" t="s">
        <v>248</v>
      </c>
      <c r="C287" s="18" t="str">
        <f>VLOOKUP($B287,'[1]synthèse figée 23-06'!$B$12:$R$280,3,FALSE)</f>
        <v>mat</v>
      </c>
      <c r="D287" s="19" t="str">
        <f>VLOOKUP($B287,'[1]synthèse figée 23-06'!$B$12:$R$280,4,FALSE)</f>
        <v>FERRY JULES</v>
      </c>
      <c r="E287" s="18">
        <f>VLOOKUP($B287,'[1]synthèse figée 23-06'!$B$12:$R$280,5,FALSE)</f>
        <v>188</v>
      </c>
      <c r="F287" s="18">
        <f>VLOOKUP($B287,'[1]synthèse figée 23-06'!$B$12:$R$280,6,FALSE)</f>
        <v>7</v>
      </c>
      <c r="G287" s="18" t="str">
        <f>VLOOKUP($B287,'[1]synthèse figée 23-06'!$B$12:$R$280,7,FALSE)</f>
        <v>AS</v>
      </c>
      <c r="H287" s="18">
        <f>VLOOKUP($B287,'[1]synthèse figée 23-06'!$B$12:$R$280,8,FALSE)</f>
        <v>7</v>
      </c>
      <c r="I287" s="20">
        <f aca="true" t="shared" si="24" ref="I287:I295">E287/H287</f>
        <v>26.857142857142858</v>
      </c>
      <c r="J287" s="18">
        <f>VLOOKUP($B287,'[1]synthèse figée 23-06'!$B$12:$R$280,10,FALSE)</f>
        <v>187</v>
      </c>
      <c r="K287" s="20">
        <f aca="true" t="shared" si="25" ref="K287:K295">J287/H287</f>
        <v>26.714285714285715</v>
      </c>
      <c r="L287" s="18" t="str">
        <f>VLOOKUP($B287,'[1]synthèse figée 23-06'!$B$12:$R$280,12,FALSE)</f>
        <v>AS</v>
      </c>
      <c r="M287" s="18">
        <f>VLOOKUP($B287,'[1]synthèse figée 23-06'!$B$12:$R$280,13,FALSE)</f>
        <v>7</v>
      </c>
      <c r="N287" s="20">
        <f aca="true" t="shared" si="26" ref="N287:N295">J287/M287</f>
        <v>26.714285714285715</v>
      </c>
    </row>
    <row r="288" spans="1:14" s="21" customFormat="1" ht="12.75">
      <c r="A288" s="17"/>
      <c r="B288" s="18" t="s">
        <v>249</v>
      </c>
      <c r="C288" s="18" t="str">
        <f>VLOOKUP($B288,'[1]synthèse figée 23-06'!$B$12:$R$280,3,FALSE)</f>
        <v>mat</v>
      </c>
      <c r="D288" s="19" t="str">
        <f>VLOOKUP($B288,'[1]synthèse figée 23-06'!$B$12:$R$280,4,FALSE)</f>
        <v>FREINET CELESTIN</v>
      </c>
      <c r="E288" s="18">
        <f>VLOOKUP($B288,'[1]synthèse figée 23-06'!$B$12:$R$280,5,FALSE)</f>
        <v>79</v>
      </c>
      <c r="F288" s="18">
        <f>VLOOKUP($B288,'[1]synthèse figée 23-06'!$B$12:$R$280,6,FALSE)</f>
        <v>3</v>
      </c>
      <c r="G288" s="18" t="str">
        <f>VLOOKUP($B288,'[1]synthèse figée 23-06'!$B$12:$R$280,7,FALSE)</f>
        <v>AS</v>
      </c>
      <c r="H288" s="18">
        <f>VLOOKUP($B288,'[1]synthèse figée 23-06'!$B$12:$R$280,8,FALSE)</f>
        <v>3</v>
      </c>
      <c r="I288" s="20">
        <f t="shared" si="24"/>
        <v>26.333333333333332</v>
      </c>
      <c r="J288" s="18">
        <f>VLOOKUP($B288,'[1]synthèse figée 23-06'!$B$12:$R$280,10,FALSE)</f>
        <v>85</v>
      </c>
      <c r="K288" s="20">
        <f t="shared" si="25"/>
        <v>28.333333333333332</v>
      </c>
      <c r="L288" s="18" t="str">
        <f>VLOOKUP($B288,'[1]synthèse figée 23-06'!$B$12:$R$280,12,FALSE)</f>
        <v>AS</v>
      </c>
      <c r="M288" s="18">
        <f>VLOOKUP($B288,'[1]synthèse figée 23-06'!$B$12:$R$280,13,FALSE)</f>
        <v>3</v>
      </c>
      <c r="N288" s="20">
        <f t="shared" si="26"/>
        <v>28.333333333333332</v>
      </c>
    </row>
    <row r="289" spans="1:14" s="21" customFormat="1" ht="12.75">
      <c r="A289" s="17"/>
      <c r="B289" s="18" t="s">
        <v>250</v>
      </c>
      <c r="C289" s="18" t="str">
        <f>VLOOKUP($B289,'[1]synthèse figée 23-06'!$B$12:$R$280,3,FALSE)</f>
        <v>mat</v>
      </c>
      <c r="D289" s="19" t="str">
        <f>VLOOKUP($B289,'[1]synthèse figée 23-06'!$B$12:$R$280,4,FALSE)</f>
        <v>GAVROCHE</v>
      </c>
      <c r="E289" s="18">
        <f>VLOOKUP($B289,'[1]synthèse figée 23-06'!$B$12:$R$280,5,FALSE)</f>
        <v>161</v>
      </c>
      <c r="F289" s="18">
        <f>VLOOKUP($B289,'[1]synthèse figée 23-06'!$B$12:$R$280,6,FALSE)</f>
        <v>7</v>
      </c>
      <c r="G289" s="18">
        <f>VLOOKUP($B289,'[1]synthèse figée 23-06'!$B$12:$R$280,7,FALSE)</f>
      </c>
      <c r="H289" s="18">
        <f>VLOOKUP($B289,'[1]synthèse figée 23-06'!$B$12:$R$280,8,FALSE)</f>
        <v>7</v>
      </c>
      <c r="I289" s="20">
        <f t="shared" si="24"/>
        <v>23</v>
      </c>
      <c r="J289" s="18">
        <f>VLOOKUP($B289,'[1]synthèse figée 23-06'!$B$12:$R$280,10,FALSE)</f>
        <v>168</v>
      </c>
      <c r="K289" s="20">
        <f t="shared" si="25"/>
        <v>24</v>
      </c>
      <c r="L289" s="18" t="str">
        <f>VLOOKUP($B289,'[1]synthèse figée 23-06'!$B$12:$R$280,12,FALSE)</f>
        <v>AS</v>
      </c>
      <c r="M289" s="18">
        <f>VLOOKUP($B289,'[1]synthèse figée 23-06'!$B$12:$R$280,13,FALSE)</f>
        <v>7</v>
      </c>
      <c r="N289" s="20">
        <f t="shared" si="26"/>
        <v>24</v>
      </c>
    </row>
    <row r="290" spans="1:14" s="21" customFormat="1" ht="12.75">
      <c r="A290" s="17"/>
      <c r="B290" s="18" t="s">
        <v>251</v>
      </c>
      <c r="C290" s="18" t="str">
        <f>VLOOKUP($B290,'[1]synthèse figée 23-06'!$B$12:$R$280,3,FALSE)</f>
        <v>mat</v>
      </c>
      <c r="D290" s="19" t="str">
        <f>VLOOKUP($B290,'[1]synthèse figée 23-06'!$B$12:$R$280,4,FALSE)</f>
        <v>JOLIOT-CURIE PIERRE</v>
      </c>
      <c r="E290" s="18">
        <f>VLOOKUP($B290,'[1]synthèse figée 23-06'!$B$12:$R$280,5,FALSE)</f>
        <v>132</v>
      </c>
      <c r="F290" s="18">
        <f>VLOOKUP($B290,'[1]synthèse figée 23-06'!$B$12:$R$280,6,FALSE)</f>
        <v>5</v>
      </c>
      <c r="G290" s="18">
        <f>VLOOKUP($B290,'[1]synthèse figée 23-06'!$B$12:$R$280,7,FALSE)</f>
      </c>
      <c r="H290" s="18">
        <f>VLOOKUP($B290,'[1]synthèse figée 23-06'!$B$12:$R$280,8,FALSE)</f>
        <v>5</v>
      </c>
      <c r="I290" s="20">
        <f t="shared" si="24"/>
        <v>26.4</v>
      </c>
      <c r="J290" s="18">
        <f>VLOOKUP($B290,'[1]synthèse figée 23-06'!$B$12:$R$280,10,FALSE)</f>
        <v>148</v>
      </c>
      <c r="K290" s="20">
        <f t="shared" si="25"/>
        <v>29.6</v>
      </c>
      <c r="L290" s="18" t="str">
        <f>VLOOKUP($B290,'[1]synthèse figée 23-06'!$B$12:$R$280,12,FALSE)</f>
        <v>O</v>
      </c>
      <c r="M290" s="18">
        <f>VLOOKUP($B290,'[1]synthèse figée 23-06'!$B$12:$R$280,13,FALSE)</f>
        <v>6</v>
      </c>
      <c r="N290" s="20">
        <f t="shared" si="26"/>
        <v>24.666666666666668</v>
      </c>
    </row>
    <row r="291" spans="1:14" s="21" customFormat="1" ht="12.75">
      <c r="A291" s="17"/>
      <c r="B291" s="18" t="s">
        <v>252</v>
      </c>
      <c r="C291" s="18" t="str">
        <f>VLOOKUP($B291,'[1]synthèse figée 23-06'!$B$12:$R$280,3,FALSE)</f>
        <v>mat</v>
      </c>
      <c r="D291" s="19" t="str">
        <f>VLOOKUP($B291,'[1]synthèse figée 23-06'!$B$12:$R$280,4,FALSE)</f>
        <v>PAUL SERELLE</v>
      </c>
      <c r="E291" s="18">
        <f>VLOOKUP($B291,'[1]synthèse figée 23-06'!$B$12:$R$280,5,FALSE)</f>
        <v>86</v>
      </c>
      <c r="F291" s="18">
        <f>VLOOKUP($B291,'[1]synthèse figée 23-06'!$B$12:$R$280,6,FALSE)</f>
        <v>4</v>
      </c>
      <c r="G291" s="18">
        <f>VLOOKUP($B291,'[1]synthèse figée 23-06'!$B$12:$R$280,7,FALSE)</f>
      </c>
      <c r="H291" s="18">
        <f>VLOOKUP($B291,'[1]synthèse figée 23-06'!$B$12:$R$280,8,FALSE)</f>
        <v>4</v>
      </c>
      <c r="I291" s="20">
        <f t="shared" si="24"/>
        <v>21.5</v>
      </c>
      <c r="J291" s="18">
        <f>VLOOKUP($B291,'[1]synthèse figée 23-06'!$B$12:$R$280,10,FALSE)</f>
        <v>85</v>
      </c>
      <c r="K291" s="20">
        <f t="shared" si="25"/>
        <v>21.25</v>
      </c>
      <c r="L291" s="18" t="str">
        <f>VLOOKUP($B291,'[1]synthèse figée 23-06'!$B$12:$R$280,12,FALSE)</f>
        <v>AS</v>
      </c>
      <c r="M291" s="18">
        <f>VLOOKUP($B291,'[1]synthèse figée 23-06'!$B$12:$R$280,13,FALSE)</f>
        <v>4</v>
      </c>
      <c r="N291" s="20">
        <f t="shared" si="26"/>
        <v>21.25</v>
      </c>
    </row>
    <row r="292" spans="1:14" s="21" customFormat="1" ht="12.75">
      <c r="A292" s="17"/>
      <c r="B292" s="18" t="s">
        <v>253</v>
      </c>
      <c r="C292" s="18" t="str">
        <f>VLOOKUP($B292,'[1]synthèse figée 23-06'!$B$12:$R$280,3,FALSE)</f>
        <v>mat</v>
      </c>
      <c r="D292" s="19" t="str">
        <f>VLOOKUP($B292,'[1]synthèse figée 23-06'!$B$12:$R$280,4,FALSE)</f>
        <v>YVRIS</v>
      </c>
      <c r="E292" s="18">
        <f>VLOOKUP($B292,'[1]synthèse figée 23-06'!$B$12:$R$280,5,FALSE)</f>
        <v>85</v>
      </c>
      <c r="F292" s="18">
        <f>VLOOKUP($B292,'[1]synthèse figée 23-06'!$B$12:$R$280,6,FALSE)</f>
        <v>4</v>
      </c>
      <c r="G292" s="18">
        <f>VLOOKUP($B292,'[1]synthèse figée 23-06'!$B$12:$R$280,7,FALSE)</f>
      </c>
      <c r="H292" s="18">
        <f>VLOOKUP($B292,'[1]synthèse figée 23-06'!$B$12:$R$280,8,FALSE)</f>
        <v>4</v>
      </c>
      <c r="I292" s="20">
        <f t="shared" si="24"/>
        <v>21.25</v>
      </c>
      <c r="J292" s="18">
        <f>VLOOKUP($B292,'[1]synthèse figée 23-06'!$B$12:$R$280,10,FALSE)</f>
        <v>86</v>
      </c>
      <c r="K292" s="20">
        <f t="shared" si="25"/>
        <v>21.5</v>
      </c>
      <c r="L292" s="18" t="str">
        <f>VLOOKUP($B292,'[1]synthèse figée 23-06'!$B$12:$R$280,12,FALSE)</f>
        <v>AS</v>
      </c>
      <c r="M292" s="18">
        <f>VLOOKUP($B292,'[1]synthèse figée 23-06'!$B$12:$R$280,13,FALSE)</f>
        <v>4</v>
      </c>
      <c r="N292" s="20">
        <f t="shared" si="26"/>
        <v>21.5</v>
      </c>
    </row>
    <row r="293" spans="1:14" s="21" customFormat="1" ht="12.75">
      <c r="A293" s="17"/>
      <c r="B293" s="18" t="s">
        <v>254</v>
      </c>
      <c r="C293" s="18" t="str">
        <f>VLOOKUP($B293,'[1]synthèse figée 23-06'!$B$12:$R$280,3,FALSE)</f>
        <v>elm</v>
      </c>
      <c r="D293" s="19" t="str">
        <f>VLOOKUP($B293,'[1]synthèse figée 23-06'!$B$12:$R$280,4,FALSE)</f>
        <v>FREINET CELESTIN</v>
      </c>
      <c r="E293" s="18">
        <f>VLOOKUP($B293,'[1]synthèse figée 23-06'!$B$12:$R$280,5,FALSE)</f>
        <v>128</v>
      </c>
      <c r="F293" s="18">
        <f>VLOOKUP($B293,'[1]synthèse figée 23-06'!$B$12:$R$280,6,FALSE)</f>
        <v>5</v>
      </c>
      <c r="G293" s="18" t="str">
        <f>VLOOKUP($B293,'[1]synthèse figée 23-06'!$B$12:$R$280,7,FALSE)</f>
        <v>AS</v>
      </c>
      <c r="H293" s="18">
        <f>VLOOKUP($B293,'[1]synthèse figée 23-06'!$B$12:$R$280,8,FALSE)</f>
        <v>5</v>
      </c>
      <c r="I293" s="20">
        <f t="shared" si="24"/>
        <v>25.6</v>
      </c>
      <c r="J293" s="18">
        <f>VLOOKUP($B293,'[1]synthèse figée 23-06'!$B$12:$R$280,10,FALSE)</f>
        <v>124</v>
      </c>
      <c r="K293" s="20">
        <f t="shared" si="25"/>
        <v>24.8</v>
      </c>
      <c r="L293" s="18" t="str">
        <f>VLOOKUP($B293,'[1]synthèse figée 23-06'!$B$12:$R$280,12,FALSE)</f>
        <v>AS</v>
      </c>
      <c r="M293" s="18">
        <f>VLOOKUP($B293,'[1]synthèse figée 23-06'!$B$12:$R$280,13,FALSE)</f>
        <v>5</v>
      </c>
      <c r="N293" s="20">
        <f t="shared" si="26"/>
        <v>24.8</v>
      </c>
    </row>
    <row r="294" spans="1:14" s="21" customFormat="1" ht="12.75">
      <c r="A294" s="17"/>
      <c r="B294" s="18" t="s">
        <v>255</v>
      </c>
      <c r="C294" s="18" t="str">
        <f>VLOOKUP($B294,'[1]synthèse figée 23-06'!$B$12:$R$280,3,FALSE)</f>
        <v>elm</v>
      </c>
      <c r="D294" s="19" t="str">
        <f>VLOOKUP($B294,'[1]synthèse figée 23-06'!$B$12:$R$280,4,FALSE)</f>
        <v>HAUTS BATONS</v>
      </c>
      <c r="E294" s="18">
        <f>VLOOKUP($B294,'[1]synthèse figée 23-06'!$B$12:$R$280,5,FALSE)</f>
        <v>181</v>
      </c>
      <c r="F294" s="18">
        <f>VLOOKUP($B294,'[1]synthèse figée 23-06'!$B$12:$R$280,6,FALSE)</f>
        <v>9</v>
      </c>
      <c r="G294" s="18" t="str">
        <f>VLOOKUP($B294,'[1]synthèse figée 23-06'!$B$12:$R$280,7,FALSE)</f>
        <v>AS</v>
      </c>
      <c r="H294" s="18">
        <f>VLOOKUP($B294,'[1]synthèse figée 23-06'!$B$12:$R$280,8,FALSE)</f>
        <v>9</v>
      </c>
      <c r="I294" s="20">
        <f t="shared" si="24"/>
        <v>20.11111111111111</v>
      </c>
      <c r="J294" s="18">
        <f>VLOOKUP($B294,'[1]synthèse figée 23-06'!$B$12:$R$280,10,FALSE)</f>
        <v>183</v>
      </c>
      <c r="K294" s="20">
        <f t="shared" si="25"/>
        <v>20.333333333333332</v>
      </c>
      <c r="L294" s="18" t="str">
        <f>VLOOKUP($B294,'[1]synthèse figée 23-06'!$B$12:$R$280,12,FALSE)</f>
        <v>AS</v>
      </c>
      <c r="M294" s="18">
        <f>VLOOKUP($B294,'[1]synthèse figée 23-06'!$B$12:$R$280,13,FALSE)</f>
        <v>9</v>
      </c>
      <c r="N294" s="20">
        <f t="shared" si="26"/>
        <v>20.333333333333332</v>
      </c>
    </row>
    <row r="295" spans="1:14" s="21" customFormat="1" ht="12.75">
      <c r="A295" s="17"/>
      <c r="B295" s="18" t="s">
        <v>256</v>
      </c>
      <c r="C295" s="18" t="str">
        <f>VLOOKUP($B295,'[1]synthèse figée 23-06'!$B$12:$R$280,3,FALSE)</f>
        <v>elm</v>
      </c>
      <c r="D295" s="19" t="str">
        <f>VLOOKUP($B295,'[1]synthèse figée 23-06'!$B$12:$R$280,4,FALSE)</f>
        <v>NOYERS</v>
      </c>
      <c r="E295" s="18">
        <f>VLOOKUP($B295,'[1]synthèse figée 23-06'!$B$12:$R$280,5,FALSE)</f>
        <v>182</v>
      </c>
      <c r="F295" s="18">
        <f>VLOOKUP($B295,'[1]synthèse figée 23-06'!$B$12:$R$280,6,FALSE)</f>
        <v>8</v>
      </c>
      <c r="G295" s="18">
        <f>VLOOKUP($B295,'[1]synthèse figée 23-06'!$B$12:$R$280,7,FALSE)</f>
      </c>
      <c r="H295" s="18">
        <f>VLOOKUP($B295,'[1]synthèse figée 23-06'!$B$12:$R$280,8,FALSE)</f>
        <v>8</v>
      </c>
      <c r="I295" s="20">
        <f t="shared" si="24"/>
        <v>22.75</v>
      </c>
      <c r="J295" s="18">
        <f>VLOOKUP($B295,'[1]synthèse figée 23-06'!$B$12:$R$280,10,FALSE)</f>
        <v>175</v>
      </c>
      <c r="K295" s="20">
        <f t="shared" si="25"/>
        <v>21.875</v>
      </c>
      <c r="L295" s="18" t="str">
        <f>VLOOKUP($B295,'[1]synthèse figée 23-06'!$B$12:$R$280,12,FALSE)</f>
        <v>Fbl</v>
      </c>
      <c r="M295" s="18">
        <f>VLOOKUP($B295,'[1]synthèse figée 23-06'!$B$12:$R$280,13,FALSE)</f>
        <v>8</v>
      </c>
      <c r="N295" s="20">
        <f t="shared" si="26"/>
        <v>21.875</v>
      </c>
    </row>
    <row r="296" spans="2:14" ht="12.75">
      <c r="B296" s="7"/>
      <c r="C296" s="7"/>
      <c r="D296" s="23"/>
      <c r="E296" s="24"/>
      <c r="F296" s="24"/>
      <c r="G296" s="7"/>
      <c r="H296" s="24"/>
      <c r="I296" s="25"/>
      <c r="J296" s="24"/>
      <c r="K296" s="25"/>
      <c r="L296" s="26"/>
      <c r="M296" s="27">
        <f>SUM(M287:M295)-SUM(H287:H295)</f>
        <v>1</v>
      </c>
      <c r="N296" s="28"/>
    </row>
    <row r="297" spans="1:14" s="1" customFormat="1" ht="12.75">
      <c r="A297" s="11" t="s">
        <v>257</v>
      </c>
      <c r="B297" s="29"/>
      <c r="C297" s="29"/>
      <c r="D297" s="30"/>
      <c r="E297" s="31"/>
      <c r="F297" s="31"/>
      <c r="G297" s="29"/>
      <c r="H297" s="31"/>
      <c r="I297" s="32"/>
      <c r="J297" s="31"/>
      <c r="K297" s="32"/>
      <c r="L297" s="33"/>
      <c r="M297" s="31"/>
      <c r="N297" s="32"/>
    </row>
    <row r="298" spans="1:14" s="21" customFormat="1" ht="12.75">
      <c r="A298" s="17"/>
      <c r="B298" s="35" t="s">
        <v>258</v>
      </c>
      <c r="C298" s="35" t="str">
        <f>VLOOKUP($B298,'[1]synthèse figée 23-06'!$B$12:$R$280,3,FALSE)</f>
        <v>mat</v>
      </c>
      <c r="D298" s="36" t="str">
        <f>VLOOKUP($B298,'[1]synthèse figée 23-06'!$B$12:$R$280,4,FALSE)</f>
        <v>MARLIERES</v>
      </c>
      <c r="E298" s="35">
        <f>VLOOKUP($B298,'[1]synthèse figée 23-06'!$B$12:$R$280,5,FALSE)</f>
        <v>122</v>
      </c>
      <c r="F298" s="35">
        <f>VLOOKUP($B298,'[1]synthèse figée 23-06'!$B$12:$R$280,6,FALSE)</f>
        <v>5</v>
      </c>
      <c r="G298" s="35" t="str">
        <f>VLOOKUP($B298,'[1]synthèse figée 23-06'!$B$12:$R$280,7,FALSE)</f>
        <v>AS</v>
      </c>
      <c r="H298" s="35">
        <f>VLOOKUP($B298,'[1]synthèse figée 23-06'!$B$12:$R$280,8,FALSE)</f>
        <v>5</v>
      </c>
      <c r="I298" s="37">
        <f>E298/H298</f>
        <v>24.4</v>
      </c>
      <c r="J298" s="35">
        <f>VLOOKUP($B298,'[1]synthèse figée 23-06'!$B$12:$R$280,10,FALSE)</f>
        <v>135</v>
      </c>
      <c r="K298" s="37">
        <f>J298/H298</f>
        <v>27</v>
      </c>
      <c r="L298" s="35" t="s">
        <v>259</v>
      </c>
      <c r="M298" s="35">
        <v>6</v>
      </c>
      <c r="N298" s="37">
        <f>J298/M298</f>
        <v>22.5</v>
      </c>
    </row>
    <row r="299" spans="1:14" s="21" customFormat="1" ht="12.75">
      <c r="A299" s="17"/>
      <c r="B299" s="18" t="s">
        <v>260</v>
      </c>
      <c r="C299" s="18" t="str">
        <f>VLOOKUP($B299,'[1]synthèse figée 23-06'!$B$12:$R$280,3,FALSE)</f>
        <v>elm</v>
      </c>
      <c r="D299" s="19" t="str">
        <f>VLOOKUP($B299,'[1]synthèse figée 23-06'!$B$12:$R$280,4,FALSE)</f>
        <v>FERRY JULES</v>
      </c>
      <c r="E299" s="18">
        <f>VLOOKUP($B299,'[1]synthèse figée 23-06'!$B$12:$R$280,5,FALSE)</f>
        <v>199</v>
      </c>
      <c r="F299" s="18">
        <f>VLOOKUP($B299,'[1]synthèse figée 23-06'!$B$12:$R$280,6,FALSE)</f>
        <v>8</v>
      </c>
      <c r="G299" s="18">
        <f>VLOOKUP($B299,'[1]synthèse figée 23-06'!$B$12:$R$280,7,FALSE)</f>
      </c>
      <c r="H299" s="18">
        <f>VLOOKUP($B299,'[1]synthèse figée 23-06'!$B$12:$R$280,8,FALSE)</f>
        <v>8</v>
      </c>
      <c r="I299" s="20">
        <f>E299/H299</f>
        <v>24.875</v>
      </c>
      <c r="J299" s="18">
        <f>VLOOKUP($B299,'[1]synthèse figée 23-06'!$B$12:$R$280,10,FALSE)</f>
        <v>216</v>
      </c>
      <c r="K299" s="20">
        <f>J299/H299</f>
        <v>27</v>
      </c>
      <c r="L299" s="18" t="str">
        <f>VLOOKUP($B299,'[1]synthèse figée 23-06'!$B$12:$R$280,12,FALSE)</f>
        <v>O</v>
      </c>
      <c r="M299" s="18">
        <f>VLOOKUP($B299,'[1]synthèse figée 23-06'!$B$12:$R$280,13,FALSE)</f>
        <v>9</v>
      </c>
      <c r="N299" s="20">
        <f>J299/M299</f>
        <v>24</v>
      </c>
    </row>
    <row r="300" spans="2:14" ht="12.75">
      <c r="B300" s="7"/>
      <c r="C300" s="7"/>
      <c r="D300" s="23"/>
      <c r="E300" s="24"/>
      <c r="F300" s="24"/>
      <c r="G300" s="7"/>
      <c r="H300" s="24"/>
      <c r="I300" s="25"/>
      <c r="J300" s="24"/>
      <c r="K300" s="25"/>
      <c r="L300" s="26"/>
      <c r="M300" s="27">
        <f>SUM(M298:M299)-SUM(H298:H299)</f>
        <v>2</v>
      </c>
      <c r="N300" s="28"/>
    </row>
    <row r="301" spans="1:14" s="1" customFormat="1" ht="12.75">
      <c r="A301" s="11" t="s">
        <v>261</v>
      </c>
      <c r="B301" s="29"/>
      <c r="C301" s="29"/>
      <c r="D301" s="30"/>
      <c r="E301" s="31"/>
      <c r="F301" s="31"/>
      <c r="G301" s="29"/>
      <c r="H301" s="31"/>
      <c r="I301" s="32"/>
      <c r="J301" s="31"/>
      <c r="K301" s="32"/>
      <c r="L301" s="33"/>
      <c r="M301" s="31"/>
      <c r="N301" s="32"/>
    </row>
    <row r="302" spans="1:14" s="21" customFormat="1" ht="12.75">
      <c r="A302" s="17"/>
      <c r="B302" s="18" t="s">
        <v>262</v>
      </c>
      <c r="C302" s="18" t="str">
        <f>VLOOKUP($B302,'[1]synthèse figée 23-06'!$B$12:$R$280,3,FALSE)</f>
        <v>elm</v>
      </c>
      <c r="D302" s="19" t="str">
        <f>VLOOKUP($B302,'[1]synthèse figée 23-06'!$B$12:$R$280,4,FALSE)</f>
        <v>FOCH 1</v>
      </c>
      <c r="E302" s="18">
        <f>VLOOKUP($B302,'[1]synthèse figée 23-06'!$B$12:$R$280,5,FALSE)</f>
        <v>250</v>
      </c>
      <c r="F302" s="18">
        <f>VLOOKUP($B302,'[1]synthèse figée 23-06'!$B$12:$R$280,6,FALSE)</f>
        <v>10</v>
      </c>
      <c r="G302" s="18" t="str">
        <f>VLOOKUP($B302,'[1]synthèse figée 23-06'!$B$12:$R$280,7,FALSE)</f>
        <v>AS</v>
      </c>
      <c r="H302" s="18">
        <f>VLOOKUP($B302,'[1]synthèse figée 23-06'!$B$12:$R$280,8,FALSE)</f>
        <v>10</v>
      </c>
      <c r="I302" s="20">
        <f>E302/H302</f>
        <v>25</v>
      </c>
      <c r="J302" s="18">
        <f>VLOOKUP($B302,'[1]synthèse figée 23-06'!$B$12:$R$280,10,FALSE)</f>
        <v>245</v>
      </c>
      <c r="K302" s="20">
        <f>J302/H302</f>
        <v>24.5</v>
      </c>
      <c r="L302" s="18" t="str">
        <f>VLOOKUP($B302,'[1]synthèse figée 23-06'!$B$12:$R$280,12,FALSE)</f>
        <v>AS</v>
      </c>
      <c r="M302" s="18">
        <f>VLOOKUP($B302,'[1]synthèse figée 23-06'!$B$12:$R$280,13,FALSE)</f>
        <v>10</v>
      </c>
      <c r="N302" s="20">
        <f>J302/M302</f>
        <v>24.5</v>
      </c>
    </row>
    <row r="303" spans="1:14" s="21" customFormat="1" ht="12.75">
      <c r="A303" s="17"/>
      <c r="B303" s="18" t="s">
        <v>263</v>
      </c>
      <c r="C303" s="18" t="str">
        <f>VLOOKUP($B303,'[1]synthèse figée 23-06'!$B$12:$R$280,3,FALSE)</f>
        <v>elm</v>
      </c>
      <c r="D303" s="19" t="str">
        <f>VLOOKUP($B303,'[1]synthèse figée 23-06'!$B$12:$R$280,4,FALSE)</f>
        <v>SAINT-EXUPERY</v>
      </c>
      <c r="E303" s="18">
        <f>VLOOKUP($B303,'[1]synthèse figée 23-06'!$B$12:$R$280,5,FALSE)</f>
        <v>380</v>
      </c>
      <c r="F303" s="18">
        <f>VLOOKUP($B303,'[1]synthèse figée 23-06'!$B$12:$R$280,6,FALSE)</f>
        <v>16</v>
      </c>
      <c r="G303" s="18" t="str">
        <f>VLOOKUP($B303,'[1]synthèse figée 23-06'!$B$12:$R$280,7,FALSE)</f>
        <v>AS</v>
      </c>
      <c r="H303" s="18">
        <f>VLOOKUP($B303,'[1]synthèse figée 23-06'!$B$12:$R$280,8,FALSE)</f>
        <v>16</v>
      </c>
      <c r="I303" s="20">
        <f>E303/H303</f>
        <v>23.75</v>
      </c>
      <c r="J303" s="18">
        <f>VLOOKUP($B303,'[1]synthèse figée 23-06'!$B$12:$R$280,10,FALSE)</f>
        <v>362</v>
      </c>
      <c r="K303" s="20">
        <f>J303/H303</f>
        <v>22.625</v>
      </c>
      <c r="L303" s="18" t="str">
        <f>VLOOKUP($B303,'[1]synthèse figée 23-06'!$B$12:$R$280,12,FALSE)</f>
        <v>AS</v>
      </c>
      <c r="M303" s="18">
        <f>VLOOKUP($B303,'[1]synthèse figée 23-06'!$B$12:$R$280,13,FALSE)</f>
        <v>16</v>
      </c>
      <c r="N303" s="20">
        <f>J303/M303</f>
        <v>22.625</v>
      </c>
    </row>
    <row r="304" spans="2:14" ht="12.75">
      <c r="B304" s="7"/>
      <c r="C304" s="7"/>
      <c r="D304" s="23"/>
      <c r="E304" s="24"/>
      <c r="F304" s="24"/>
      <c r="G304" s="7"/>
      <c r="H304" s="24"/>
      <c r="I304" s="25"/>
      <c r="J304" s="24"/>
      <c r="K304" s="25"/>
      <c r="L304" s="26"/>
      <c r="M304" s="27">
        <f>SUM(M302:M303)-SUM(H302:H303)</f>
        <v>0</v>
      </c>
      <c r="N304" s="28"/>
    </row>
  </sheetData>
  <mergeCells count="26">
    <mergeCell ref="E284:I284"/>
    <mergeCell ref="J284:N284"/>
    <mergeCell ref="E224:I224"/>
    <mergeCell ref="J224:N224"/>
    <mergeCell ref="E255:I255"/>
    <mergeCell ref="J255:N255"/>
    <mergeCell ref="E129:I129"/>
    <mergeCell ref="J129:N129"/>
    <mergeCell ref="E194:I194"/>
    <mergeCell ref="J194:N194"/>
    <mergeCell ref="E151:I151"/>
    <mergeCell ref="J151:N151"/>
    <mergeCell ref="E160:I160"/>
    <mergeCell ref="J160:N160"/>
    <mergeCell ref="E2:I2"/>
    <mergeCell ref="J2:N2"/>
    <mergeCell ref="E99:I99"/>
    <mergeCell ref="J99:N99"/>
    <mergeCell ref="J32:N32"/>
    <mergeCell ref="E32:I32"/>
    <mergeCell ref="E67:I67"/>
    <mergeCell ref="J67:N67"/>
    <mergeCell ref="B1:C1"/>
    <mergeCell ref="B98:C98"/>
    <mergeCell ref="B150:C150"/>
    <mergeCell ref="B223:C223"/>
  </mergeCells>
  <dataValidations count="1">
    <dataValidation type="list" allowBlank="1" showInputMessage="1" showErrorMessage="1" sqref="L276 L169">
      <formula1>liste_mesures</formula1>
    </dataValidation>
  </dataValidations>
  <printOptions horizontalCentered="1"/>
  <pageMargins left="0.35433070866141736" right="0.2755905511811024" top="1.24" bottom="0.22" header="0.31496062992125984" footer="0.1968503937007874"/>
  <pageSetup fitToHeight="5" horizontalDpi="600" verticalDpi="600" orientation="landscape" paperSize="9" r:id="rId1"/>
  <headerFooter alignWithMargins="0">
    <oddHeader>&amp;L&amp;"Arial,Gras"IA93 - DIMOPE 1&amp;"Arial,Normal" moyens 1&amp;Xer&amp;X degré
&amp;9le &amp;D&amp;C&amp;"Arial,Gras"&amp;12
Préparation de la rentrée scolaire 2011-2012 dans les écoles
récapitulatif mesures de classes après CTPD du 30/06/2011&amp;R&amp;9&amp;P/&amp;N</oddHeader>
  </headerFooter>
  <rowBreaks count="9" manualBreakCount="9">
    <brk id="30" max="255" man="1"/>
    <brk id="65" max="255" man="1"/>
    <brk id="97" max="255" man="1"/>
    <brk id="127" max="255" man="1"/>
    <brk id="158" max="255" man="1"/>
    <brk id="192" max="255" man="1"/>
    <brk id="222" max="255" man="1"/>
    <brk id="253" max="255" man="1"/>
    <brk id="2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Mayïe Soave</dc:creator>
  <cp:keywords/>
  <dc:description/>
  <cp:lastModifiedBy>utilisateur</cp:lastModifiedBy>
  <cp:lastPrinted>2011-07-01T10:49:43Z</cp:lastPrinted>
  <dcterms:created xsi:type="dcterms:W3CDTF">2011-07-01T10:49:35Z</dcterms:created>
  <dcterms:modified xsi:type="dcterms:W3CDTF">2011-07-01T11:41:23Z</dcterms:modified>
  <cp:category/>
  <cp:version/>
  <cp:contentType/>
  <cp:contentStatus/>
</cp:coreProperties>
</file>