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685" windowHeight="15090" tabRatio="500" firstSheet="1" activeTab="2"/>
  </bookViews>
  <sheets>
    <sheet name="1er et 2nd degrés" sheetId="1" r:id="rId1"/>
    <sheet name="1er degré" sheetId="2" r:id="rId2"/>
    <sheet name="DIRECTION" sheetId="3" r:id="rId3"/>
    <sheet name="ASH" sheetId="4" r:id="rId4"/>
    <sheet name="2nd degré" sheetId="5" r:id="rId5"/>
    <sheet name="IMP" sheetId="6" r:id="rId6"/>
    <sheet name="FORMATION" sheetId="7" r:id="rId7"/>
    <sheet name="PSY EN" sheetId="8" r:id="rId8"/>
  </sheets>
  <definedNames>
    <definedName name="OLE_LINK1" localSheetId="0">'FORMATION'!$B$12</definedName>
  </definedNames>
  <calcPr fullCalcOnLoad="1"/>
</workbook>
</file>

<file path=xl/sharedStrings.xml><?xml version="1.0" encoding="utf-8"?>
<sst xmlns="http://schemas.openxmlformats.org/spreadsheetml/2006/main" count="643" uniqueCount="320">
  <si>
    <t>Code Daf</t>
  </si>
  <si>
    <t>Nature des indemnités</t>
  </si>
  <si>
    <t>Montant (en €)</t>
  </si>
  <si>
    <t>Référence des textes</t>
  </si>
  <si>
    <t>CMO accident du travail</t>
  </si>
  <si>
    <t>CLM CLD</t>
  </si>
  <si>
    <t>congé maternité adoption paternité</t>
  </si>
  <si>
    <t>Contractuels</t>
  </si>
  <si>
    <t>Indemnité de sujétions spéciales de remplacement (ISSR)</t>
  </si>
  <si>
    <t xml:space="preserve">Décret n° 89-825 du 9 novembre 1989 modifié par décret 2019-8 (PsyEN)
</t>
  </si>
  <si>
    <t>S</t>
  </si>
  <si>
    <t>N</t>
  </si>
  <si>
    <t>. moins de 10 km</t>
  </si>
  <si>
    <t>. de 10 à 19 km</t>
  </si>
  <si>
    <t>. de 20 à 29 km</t>
  </si>
  <si>
    <t>. de 30 à 39 km</t>
  </si>
  <si>
    <t>. de 40 à 49 km</t>
  </si>
  <si>
    <t>. de 50 à 59 km</t>
  </si>
  <si>
    <t>. de 60 à 80 km</t>
  </si>
  <si>
    <t>. par tranche supplémentaire de 20 km</t>
  </si>
  <si>
    <r>
      <rPr>
        <b/>
        <sz val="12"/>
        <color indexed="8"/>
        <rFont val="Calibri"/>
        <family val="2"/>
      </rPr>
      <t>REP</t>
    </r>
    <r>
      <rPr>
        <sz val="12"/>
        <color indexed="8"/>
        <rFont val="Calibri"/>
        <family val="2"/>
      </rPr>
      <t xml:space="preserve"> (Réseau d’éducation prioritaire)</t>
    </r>
  </si>
  <si>
    <t>1 734 €/an (144,5 €/mois)</t>
  </si>
  <si>
    <t>M*</t>
  </si>
  <si>
    <t>O</t>
  </si>
  <si>
    <r>
      <rPr>
        <b/>
        <sz val="12"/>
        <color indexed="8"/>
        <rFont val="Calibri"/>
        <family val="2"/>
      </rPr>
      <t xml:space="preserve">REP+ </t>
    </r>
    <r>
      <rPr>
        <sz val="12"/>
        <color indexed="8"/>
        <rFont val="Calibri"/>
        <family val="2"/>
      </rPr>
      <t>(réseau d’éducation prioritaire renforcé)</t>
    </r>
  </si>
  <si>
    <r>
      <rPr>
        <b/>
        <sz val="12"/>
        <color indexed="8"/>
        <rFont val="Calibri"/>
        <family val="2"/>
      </rPr>
      <t>Indemnité forfaitaire de formation</t>
    </r>
    <r>
      <rPr>
        <sz val="12"/>
        <color indexed="8"/>
        <rFont val="Calibri"/>
        <family val="2"/>
      </rPr>
      <t xml:space="preserve"> 
Pour les stagiaires : non cumulable avec les frais de déplacement</t>
    </r>
  </si>
  <si>
    <t>1 000 €/an</t>
  </si>
  <si>
    <t>Décret n°2014-1021 du 8 septembre 2014</t>
  </si>
  <si>
    <t>M//</t>
  </si>
  <si>
    <r>
      <rPr>
        <b/>
        <sz val="12"/>
        <color indexed="8"/>
        <rFont val="Calibri"/>
        <family val="2"/>
      </rPr>
      <t xml:space="preserve">Prime d'entrée dans le métier 
</t>
    </r>
    <r>
      <rPr>
        <sz val="12"/>
        <color indexed="8"/>
        <rFont val="Calibri"/>
        <family val="2"/>
      </rPr>
      <t>Pour les T1 : Versée en 2 fois l'année de la première titularisation dans l’Éducation nationale, sauf si exercice de fonctions d'enseignement, d'éducation ou ou de psychologues de l'éducation nationale préalablement à la nomination pendant une durée supérieure à trois mois. Les anciens AED et EAP la perçoivent. Les dates varient localement, en général novembre et entre février et mai.</t>
    </r>
  </si>
  <si>
    <t>1 500 €</t>
  </si>
  <si>
    <t>Décret n° 2008-926 du 12 septembre 2008 modifié par décret n°2019-8 du 4 janvier 2019 (PsyEN)
Arrêté du 12/09/08 modifié par arrêté du 04/01/19 (PsyEN)</t>
  </si>
  <si>
    <t>M</t>
  </si>
  <si>
    <r>
      <rPr>
        <b/>
        <sz val="12"/>
        <color indexed="8"/>
        <rFont val="Calibri"/>
        <family val="2"/>
      </rPr>
      <t>Prime spéciale d'installation</t>
    </r>
    <r>
      <rPr>
        <sz val="12"/>
        <color indexed="8"/>
        <rFont val="Calibri"/>
        <family val="2"/>
      </rPr>
      <t xml:space="preserve"> 
Première affectation lors de la titularisation en Ile de France ou dans l’agglomération lilloise (sauf agrégés)</t>
    </r>
  </si>
  <si>
    <t>Zone 1 : 2 080,26 €</t>
  </si>
  <si>
    <r>
      <rPr>
        <strike/>
        <sz val="10"/>
        <color indexed="8"/>
        <rFont val="Times New Roman"/>
        <family val="1"/>
      </rPr>
      <t xml:space="preserve">
</t>
    </r>
    <r>
      <rPr>
        <sz val="10"/>
        <color indexed="8"/>
        <rFont val="Times New Roman"/>
        <family val="1"/>
      </rPr>
      <t>Décret n° 89-259 du 24 avril 1989</t>
    </r>
  </si>
  <si>
    <t>Versée en une seule fois</t>
  </si>
  <si>
    <t>Zone 2 : 2 039,87 €</t>
  </si>
  <si>
    <t>Zone 3 : 2 019,67 €</t>
  </si>
  <si>
    <t>égal à 12 mois du traitement indiciaire de base de l'agent</t>
  </si>
  <si>
    <r>
      <rPr>
        <sz val="12"/>
        <color indexed="8"/>
        <rFont val="Calibri"/>
        <family val="2"/>
      </rPr>
      <t xml:space="preserve">Le CLM suspend le versement. </t>
    </r>
    <r>
      <rPr>
        <sz val="12"/>
        <color indexed="8"/>
        <rFont val="Calibri"/>
        <family val="2"/>
      </rPr>
      <t xml:space="preserve">Le CLD l’interrompt définitivement. </t>
    </r>
  </si>
  <si>
    <t xml:space="preserve">   M     </t>
  </si>
  <si>
    <t xml:space="preserve">  M     </t>
  </si>
  <si>
    <t>Saint Pierre et Miquelon et Saint Barthélémy : 6 mois de traitement</t>
  </si>
  <si>
    <t>Mayotte : 20 mois de traitement</t>
  </si>
  <si>
    <t>Indemnité d’isolement Guyane</t>
  </si>
  <si>
    <t>189,04€/mois</t>
  </si>
  <si>
    <t>Voir Fiche militants sur le site interne</t>
  </si>
  <si>
    <t>O 
Sous conditions</t>
  </si>
  <si>
    <r>
      <rPr>
        <b/>
        <sz val="12"/>
        <color indexed="8"/>
        <rFont val="Calibri"/>
        <family val="2"/>
      </rPr>
      <t xml:space="preserve">En métropole et à l’intérieur d’un Dom
</t>
    </r>
    <r>
      <rPr>
        <sz val="12"/>
        <color indexed="8"/>
        <rFont val="Calibri"/>
        <family val="2"/>
      </rPr>
      <t>- 5 ans d’ancienneté dans l’ancienne résidence administrative (réduit à 3 ans en cas de 1</t>
    </r>
    <r>
      <rPr>
        <vertAlign val="superscript"/>
        <sz val="12"/>
        <color indexed="8"/>
        <rFont val="Calibri"/>
        <family val="2"/>
      </rPr>
      <t>re</t>
    </r>
    <r>
      <rPr>
        <sz val="12"/>
        <color indexed="8"/>
        <rFont val="Calibri"/>
        <family val="2"/>
      </rPr>
      <t xml:space="preserve"> mutation)
- pas de condition de durée pour rapprochement de conjoint avec un fonctionnaire
- nouvelle affectation à titre définitif (ou même affectation provisoire pendant deux ans)</t>
    </r>
  </si>
  <si>
    <t>calcul sur l’arrêté du 26 novembre 2001</t>
  </si>
  <si>
    <t>Décret n°90-237
Arrêté du 26/11/01
Circ. du 22/09/00
NdS n°92-290</t>
  </si>
  <si>
    <r>
      <rPr>
        <b/>
        <sz val="12"/>
        <color indexed="8"/>
        <rFont val="Calibri"/>
        <family val="2"/>
      </rPr>
      <t xml:space="preserve">Métropole &lt;&gt; Dom ou Dom &lt;&gt; Dom et St Pierre et Miquelon
</t>
    </r>
    <r>
      <rPr>
        <sz val="12"/>
        <color indexed="8"/>
        <rFont val="Calibri"/>
        <family val="2"/>
      </rPr>
      <t>4 ans de service sur le territoire  européen de la France ou dans le Dom, sans tenir compte des mutations intérieures
affectation à titre définitif (sauf à Mayotte)</t>
    </r>
  </si>
  <si>
    <t>calcul sur l’arrêté du 12/04/89</t>
  </si>
  <si>
    <r>
      <rPr>
        <b/>
        <sz val="12"/>
        <color indexed="8"/>
        <rFont val="Calibri"/>
        <family val="2"/>
      </rPr>
      <t xml:space="preserve">Métropole &lt;&gt; Com ou Com &lt;&gt; Com ou Com &lt;&gt; Dom + St Pierre et Miquelon ou à l’intérieur d’une Com
</t>
    </r>
    <r>
      <rPr>
        <sz val="12"/>
        <color indexed="8"/>
        <rFont val="Calibri"/>
        <family val="2"/>
      </rPr>
      <t>5 années de service dans l’ancienne résidence, sans tenir compte des changements de résidence intervenus à l'intérieur de celle-ci (selon le cas, à l'intérieur de la métropole, de la Com ou du Dom considérés)</t>
    </r>
  </si>
  <si>
    <t>calcul sur l’arrêté du 22/09/98</t>
  </si>
  <si>
    <t>Décret n°98-844
Arrêté du 22/09/98</t>
  </si>
  <si>
    <t>1480 et 1511</t>
  </si>
  <si>
    <r>
      <rPr>
        <b/>
        <sz val="12"/>
        <color indexed="8"/>
        <rFont val="Calibri"/>
        <family val="2"/>
      </rPr>
      <t>Garantie individuelle du pouvoir d’achat (GIPA)</t>
    </r>
    <r>
      <rPr>
        <sz val="12"/>
        <color indexed="8"/>
        <rFont val="Calibri"/>
        <family val="2"/>
      </rPr>
      <t xml:space="preserve"> 
Elle compare l’évolution du traitement indiciaire avec l’indice des prix sur une période de 4 ans. Si la différence est négative, une compensation unique est mise en place. Elle concerne les enseignants titulaires et non titulaires.</t>
    </r>
  </si>
  <si>
    <t>simulateur sur site interne &gt;
secteur DPRM  &gt;  rémunération</t>
  </si>
  <si>
    <t>Décret n°2008-539</t>
  </si>
  <si>
    <r>
      <rPr>
        <b/>
        <sz val="12"/>
        <color indexed="8"/>
        <rFont val="Calibri"/>
        <family val="2"/>
      </rPr>
      <t>Indemnité d’enseignement en milieu pénitentiaire</t>
    </r>
    <r>
      <rPr>
        <sz val="12"/>
        <color indexed="8"/>
        <rFont val="Calibri"/>
        <family val="2"/>
      </rPr>
      <t xml:space="preserve"> 
       Pour les titulaires ou non titulaires qui exercent dans les unités pédagogiques régionales en milieu pénitentiaire. Majoration pour les personnels qui assurent les fonctions de responsable local de l’enseignement de : 
.  15 % si moins de 4 emplois de personnels enseignants ou équivalents
.  30 % si 4 emplois ou plus</t>
    </r>
  </si>
  <si>
    <t>Décret n° 71-0685 
Décret n°2000-876 
Décret n°2007-1573 
Circulaire n°2011-239</t>
  </si>
  <si>
    <r>
      <rPr>
        <sz val="13"/>
        <color indexed="8"/>
        <rFont val="Calibri"/>
        <family val="2"/>
      </rPr>
      <t>S à partir du 16</t>
    </r>
    <r>
      <rPr>
        <vertAlign val="superscript"/>
        <sz val="13"/>
        <color indexed="8"/>
        <rFont val="Calibri"/>
        <family val="2"/>
      </rPr>
      <t>ème</t>
    </r>
    <r>
      <rPr>
        <sz val="13"/>
        <color indexed="8"/>
        <rFont val="Calibri"/>
        <family val="2"/>
      </rPr>
      <t xml:space="preserve"> jour d’interruption</t>
    </r>
  </si>
  <si>
    <r>
      <rPr>
        <b/>
        <sz val="12"/>
        <color indexed="8"/>
        <rFont val="Calibri"/>
        <family val="2"/>
      </rPr>
      <t>Pénitentiaire, tâche ponctuelle</t>
    </r>
    <r>
      <rPr>
        <sz val="12"/>
        <color indexed="8"/>
        <rFont val="Calibri"/>
        <family val="2"/>
      </rPr>
      <t xml:space="preserve"> 
 Rémunération des intervenants chargés à titre accessoire de diverses tâches organisées par les écoles et les établissements d’enseignement relevant du ministère en charge de l’Éducation Nationale ainsi que par les unités pédagogiques régionales de l’Éducation nationale en milieu pénitentiaire. Non cumulable avec l’indemnité 603.</t>
    </r>
  </si>
  <si>
    <t>13,72 €/h 
120h max/mois ou 150h/12 mois</t>
  </si>
  <si>
    <t>ASF</t>
  </si>
  <si>
    <r>
      <rPr>
        <b/>
        <sz val="12"/>
        <color indexed="8"/>
        <rFont val="Calibri"/>
        <family val="2"/>
      </rPr>
      <t>Indemnité pour activités péri-éducatives (IPE)</t>
    </r>
    <r>
      <rPr>
        <b/>
        <u val="single"/>
        <sz val="12"/>
        <color indexed="8"/>
        <rFont val="Calibri"/>
        <family val="2"/>
      </rPr>
      <t xml:space="preserve"> 
</t>
    </r>
    <r>
      <rPr>
        <sz val="12"/>
        <color indexed="8"/>
        <rFont val="Calibri"/>
        <family val="2"/>
      </rPr>
      <t>Pour les personnels enseignants, de documentation et d’éducation, titulaires ou non. Elle rémunère des activités destinées à assurer l’accueil et l’encadrement des élèves en dehors des heures de cours, des classes de découverte (1h par nuit). Les activités doivent avoir un caractère sportif, artistique, culturel, scientifique ou technique ou contribuer à la mise en œuvre des politiques interministérielles à caractère social. Le projet d’école ou d’établissement doit prévoir ces activités.</t>
    </r>
  </si>
  <si>
    <t>23,81 €/heure (en fonction des dotations et décisions Recteur ou Dasen)</t>
  </si>
  <si>
    <t>Décret n°90-807</t>
  </si>
  <si>
    <r>
      <rPr>
        <b/>
        <sz val="12"/>
        <color indexed="8"/>
        <rFont val="Calibri"/>
        <family val="2"/>
      </rPr>
      <t xml:space="preserve">Indemnité MLDS
</t>
    </r>
    <r>
      <rPr>
        <sz val="12"/>
        <color indexed="8"/>
        <rFont val="Calibri"/>
        <family val="2"/>
      </rPr>
      <t xml:space="preserve">Mission de Lutte contre le Décrochage Scolaire
Pour les enseignants et CPE titulaires du certificat de professionnalisation en matière de lutte contre le décrochage scolaire (décret du 5 mai 2017) et qui assurent au moins un demi-service sur tout poste ou emploi requérant une telle qualification.
</t>
    </r>
    <r>
      <rPr>
        <b/>
        <sz val="12"/>
        <color indexed="8"/>
        <rFont val="Calibri"/>
        <family val="2"/>
      </rPr>
      <t xml:space="preserve">
</t>
    </r>
    <r>
      <rPr>
        <b/>
        <sz val="14"/>
        <color indexed="55"/>
        <rFont val="Calibri"/>
        <family val="2"/>
      </rPr>
      <t>Voir Fiche Militants sur le site interne</t>
    </r>
  </si>
  <si>
    <t>844,19 € / an</t>
  </si>
  <si>
    <t>Décret n°2019-1440
Arrêté du 23 décembre 2019</t>
  </si>
  <si>
    <t>O si CDI</t>
  </si>
  <si>
    <t>M : maintenue à taux plein</t>
  </si>
  <si>
    <t>M// : maintenue en suivant le traitement principal</t>
  </si>
  <si>
    <t>M* : maintenue tant que le collègue n’est pas remplacé</t>
  </si>
  <si>
    <t>S : suspendue</t>
  </si>
  <si>
    <t>ASF : rémunération après service fait</t>
  </si>
  <si>
    <t>CLM 
CLD</t>
  </si>
  <si>
    <r>
      <rPr>
        <b/>
        <sz val="12"/>
        <color indexed="8"/>
        <rFont val="Calibri"/>
        <family val="2"/>
      </rPr>
      <t xml:space="preserve">Indemnité de suivi et d’accompagnement des élèves (ISAE)
</t>
    </r>
    <r>
      <rPr>
        <sz val="12"/>
        <rFont val="Calibri"/>
        <family val="2"/>
      </rPr>
      <t>Versée aux personnels enseignants du 1</t>
    </r>
    <r>
      <rPr>
        <vertAlign val="superscript"/>
        <sz val="12"/>
        <rFont val="Calibri"/>
        <family val="2"/>
      </rPr>
      <t>er</t>
    </r>
    <r>
      <rPr>
        <sz val="12"/>
        <rFont val="Calibri"/>
        <family val="2"/>
      </rPr>
      <t xml:space="preserve"> degré exerçant en école, ESMS, EREA, Segpa, Ulis école-collège-lycée. L’ISAE est incompatible avec l’ISS des Directeurs adjoints chargés de Segpa. </t>
    </r>
  </si>
  <si>
    <t>1 200 €/an</t>
  </si>
  <si>
    <r>
      <rPr>
        <b/>
        <sz val="12"/>
        <color indexed="8"/>
        <rFont val="Calibri"/>
        <family val="2"/>
      </rPr>
      <t xml:space="preserve">INTERIM de DIRECTION
</t>
    </r>
    <r>
      <rPr>
        <u val="single"/>
        <sz val="12"/>
        <color indexed="8"/>
        <rFont val="Calibri"/>
        <family val="2"/>
      </rPr>
      <t>Si le remplacement est supérieur à 1 mois :</t>
    </r>
    <r>
      <rPr>
        <sz val="12"/>
        <color indexed="8"/>
        <rFont val="Calibri"/>
        <family val="2"/>
      </rPr>
      <t xml:space="preserve"> 
Le collègue régulièrement désigné pour assurer l'intérim perçoit l’ISS majorée de 50 %, au prorata de la durée totale de l'intérim. 
L'ISS cesse d'être versée au titulaire avec effet à compter du premier jour de remplacement.
</t>
    </r>
    <r>
      <rPr>
        <u val="single"/>
        <sz val="12"/>
        <color indexed="8"/>
        <rFont val="Calibri"/>
        <family val="2"/>
      </rPr>
      <t xml:space="preserve">Si le remplacement est inférieur à un mois :
</t>
    </r>
    <r>
      <rPr>
        <sz val="12"/>
        <color indexed="8"/>
        <rFont val="Calibri"/>
        <family val="2"/>
      </rPr>
      <t xml:space="preserve"> Le titulaire perçoit son ISS parallèlement à son traitement. 
Le collègue assurant l’intérim ne perçoit rien.
Les textes ne précisant rien sur la décharge, il faut parfois batailler pour que le collègue assurant l’intérim en bénéficie.</t>
    </r>
  </si>
  <si>
    <r>
      <rPr>
        <b/>
        <sz val="10"/>
        <color indexed="8"/>
        <rFont val="Calibri"/>
        <family val="2"/>
      </rPr>
      <t>Indemnité de sujétions spéciales aux directeurs d'école</t>
    </r>
    <r>
      <rPr>
        <sz val="10"/>
        <color indexed="8"/>
        <rFont val="Calibri"/>
        <family val="2"/>
      </rPr>
      <t xml:space="preserve"> maternelle et élémentaire, aux maîtres directeurs, aux directeurs d'établissement spécialisés </t>
    </r>
  </si>
  <si>
    <r>
      <rPr>
        <i/>
        <sz val="10"/>
        <color indexed="8"/>
        <rFont val="Calibri"/>
        <family val="2"/>
      </rPr>
      <t xml:space="preserve">Décret n° 83-644 du 8 juillet 1983
Arrêté du 12 septembre 2008 </t>
    </r>
    <r>
      <rPr>
        <b/>
        <i/>
        <sz val="10"/>
        <color indexed="60"/>
        <rFont val="Calibri"/>
        <family val="2"/>
      </rPr>
      <t xml:space="preserve">(taux à compter du 01/01/21)
</t>
    </r>
    <r>
      <rPr>
        <i/>
        <sz val="10"/>
        <color indexed="8"/>
        <rFont val="Calibri"/>
        <family val="2"/>
      </rPr>
      <t>Décret n°2015-1087 
Note de service ministérielle du 8 septembre 2015 n°0298 DGRH81-3</t>
    </r>
  </si>
  <si>
    <r>
      <rPr>
        <sz val="16"/>
        <color indexed="8"/>
        <rFont val="Calibri"/>
        <family val="2"/>
      </rPr>
      <t xml:space="preserve">M//
</t>
    </r>
    <r>
      <rPr>
        <sz val="10"/>
        <color indexed="8"/>
        <rFont val="Calibri"/>
        <family val="2"/>
      </rPr>
      <t>Sauf si remplacement supérieur à 1 mois</t>
    </r>
  </si>
  <si>
    <r>
      <rPr>
        <sz val="16"/>
        <color indexed="8"/>
        <rFont val="Calibri"/>
        <family val="2"/>
      </rPr>
      <t xml:space="preserve">M//
</t>
    </r>
    <r>
      <rPr>
        <sz val="10"/>
        <color indexed="8"/>
        <rFont val="Calibri"/>
        <family val="2"/>
      </rPr>
      <t>Sauf si remplacement supérieur à 1 mois</t>
    </r>
  </si>
  <si>
    <t>Part principale</t>
  </si>
  <si>
    <t>Part variable</t>
  </si>
  <si>
    <r>
      <rPr>
        <b/>
        <sz val="12"/>
        <color indexed="8"/>
        <rFont val="Calibri"/>
        <family val="2"/>
      </rPr>
      <t>Majoration</t>
    </r>
    <r>
      <rPr>
        <b/>
        <sz val="12"/>
        <color indexed="48"/>
        <rFont val="Calibri"/>
        <family val="2"/>
      </rPr>
      <t xml:space="preserve"> REP 20 %</t>
    </r>
    <r>
      <rPr>
        <b/>
        <sz val="12"/>
        <color indexed="8"/>
        <rFont val="Calibri"/>
        <family val="2"/>
      </rPr>
      <t xml:space="preserve">  </t>
    </r>
    <r>
      <rPr>
        <b/>
        <sz val="12"/>
        <color indexed="33"/>
        <rFont val="Calibri"/>
        <family val="2"/>
      </rPr>
      <t>REP+ 50 %</t>
    </r>
  </si>
  <si>
    <t>Majoration Interim 50 %</t>
  </si>
  <si>
    <t>TOTAL 
En €/an</t>
  </si>
  <si>
    <t>En € / mois</t>
  </si>
  <si>
    <t>001</t>
  </si>
  <si>
    <t>500 (1 à 3 classes)</t>
  </si>
  <si>
    <t>Les nouveaux codes DAF englobent part fixe + part variable (éventuellement majorées) pour chaque cas.
Par exemple, 2217-001 correspond à part fixe + part variable pour une direction 1 à 3 classes, soit 1795,62€ / an. 
2217-008 correspond à part fixe + part variable pour une direction 4-9 classes en REP+, soit 2993,43 € / an.</t>
  </si>
  <si>
    <t>002</t>
  </si>
  <si>
    <t>700 (4 à 9 classes)</t>
  </si>
  <si>
    <t>003</t>
  </si>
  <si>
    <t>900 (10 classes et +)</t>
  </si>
  <si>
    <t>004</t>
  </si>
  <si>
    <t>005</t>
  </si>
  <si>
    <t>006</t>
  </si>
  <si>
    <t>007</t>
  </si>
  <si>
    <t>008</t>
  </si>
  <si>
    <t>009</t>
  </si>
  <si>
    <t>010</t>
  </si>
  <si>
    <t>011</t>
  </si>
  <si>
    <t>012</t>
  </si>
  <si>
    <t>013</t>
  </si>
  <si>
    <t>014</t>
  </si>
  <si>
    <t>015</t>
  </si>
  <si>
    <t>016</t>
  </si>
  <si>
    <t>017</t>
  </si>
  <si>
    <t>018</t>
  </si>
  <si>
    <t>019</t>
  </si>
  <si>
    <t>Les codes 019 à 021 et 025 à 027 correspondent à la clause de sauvegarde REP / REP+ (articles 5 et 10 du décret 2015-1087) pour les écoles qui sortent de l’éducation prioritaire. Les indemnités continuent d’être versées pendant 3 ans aux collègues qui y restent affectés.</t>
  </si>
  <si>
    <t>020</t>
  </si>
  <si>
    <t>021</t>
  </si>
  <si>
    <t>025</t>
  </si>
  <si>
    <t>026</t>
  </si>
  <si>
    <t>027</t>
  </si>
  <si>
    <t>CMO
Accident du travail</t>
  </si>
  <si>
    <r>
      <rPr>
        <b/>
        <sz val="12"/>
        <color indexed="8"/>
        <rFont val="Calibri"/>
        <family val="2"/>
      </rPr>
      <t xml:space="preserve">Indemnité de suivi et d’orientation des élèves (part fixe)
</t>
    </r>
    <r>
      <rPr>
        <sz val="12"/>
        <rFont val="Calibri"/>
        <family val="2"/>
      </rPr>
      <t>Versée aux enseignants du 2</t>
    </r>
    <r>
      <rPr>
        <vertAlign val="superscript"/>
        <sz val="12"/>
        <rFont val="Calibri"/>
        <family val="2"/>
      </rPr>
      <t>d</t>
    </r>
    <r>
      <rPr>
        <sz val="12"/>
        <rFont val="Calibri"/>
        <family val="2"/>
      </rPr>
      <t xml:space="preserve"> degré exerçant dans les établissements scolaires du 2</t>
    </r>
    <r>
      <rPr>
        <vertAlign val="superscript"/>
        <sz val="12"/>
        <rFont val="Calibri"/>
        <family val="2"/>
      </rPr>
      <t xml:space="preserve">d </t>
    </r>
    <r>
      <rPr>
        <sz val="12"/>
        <rFont val="Calibri"/>
        <family val="2"/>
      </rPr>
      <t>degré, au CNED, en ESMS, Eréa, Segpa, Ulis collège-lycée.</t>
    </r>
  </si>
  <si>
    <t>Décret n° 93-55 du 15 janvier 1993</t>
  </si>
  <si>
    <r>
      <rPr>
        <sz val="16"/>
        <color indexed="8"/>
        <rFont val="Calibri"/>
        <family val="2"/>
      </rPr>
      <t xml:space="preserve">S 
</t>
    </r>
    <r>
      <rPr>
        <sz val="12"/>
        <color indexed="8"/>
        <rFont val="Calibri"/>
        <family val="2"/>
      </rPr>
      <t>(sauf pour paternité M*)</t>
    </r>
  </si>
  <si>
    <t>Décret n° 71-884 du 2 novembre 1971</t>
  </si>
  <si>
    <r>
      <rPr>
        <b/>
        <sz val="12"/>
        <color indexed="8"/>
        <rFont val="Calibri"/>
        <family val="2"/>
      </rPr>
      <t>Indemnité de suivi des apprentis</t>
    </r>
    <r>
      <rPr>
        <sz val="12"/>
        <color indexed="8"/>
        <rFont val="Calibri"/>
        <family val="2"/>
      </rPr>
      <t xml:space="preserve"> (ISA)</t>
    </r>
  </si>
  <si>
    <t>Décret n° 99-703 du 3 août 1999</t>
  </si>
  <si>
    <t>M// en CLM
S en CLD</t>
  </si>
  <si>
    <t>Indemnité forfaitaire pour les CPE et les personnels non titulaires exerçant les mêmes fonctions</t>
  </si>
  <si>
    <t>1730-1731</t>
  </si>
  <si>
    <r>
      <rPr>
        <b/>
        <sz val="12"/>
        <color indexed="8"/>
        <rFont val="Calibri"/>
        <family val="2"/>
      </rPr>
      <t>Indemnité IF2R pour enseignant ou CPE assurant l’intérim d’un chef d’établissement ou d’un chef d’établissement adjoint</t>
    </r>
    <r>
      <rPr>
        <sz val="12"/>
        <color indexed="8"/>
        <rFont val="Calibri"/>
        <family val="2"/>
      </rPr>
      <t xml:space="preserve"> (le « faisant fonction » n’est indemnisé que pour un lycée non doté d’un poste d’adjoint, à hauteur de 45% de l'indemnité)</t>
    </r>
  </si>
  <si>
    <r>
      <rPr>
        <sz val="12"/>
        <color indexed="8"/>
        <rFont val="Calibri"/>
        <family val="2"/>
      </rPr>
      <t>En €/an
CE/Dir</t>
    </r>
    <r>
      <rPr>
        <sz val="12"/>
        <color indexed="8"/>
        <rFont val="Calibri"/>
        <family val="2"/>
      </rPr>
      <t xml:space="preserve"> UPR
</t>
    </r>
    <r>
      <rPr>
        <sz val="12"/>
        <color indexed="8"/>
        <rFont val="Calibri"/>
        <family val="2"/>
      </rPr>
      <t>Adjoint/
Adjoint UPR</t>
    </r>
  </si>
  <si>
    <r>
      <rPr>
        <sz val="12"/>
        <color indexed="8"/>
        <rFont val="Calibri"/>
        <family val="2"/>
      </rPr>
      <t xml:space="preserve">           Décret n°2012-933 du 1</t>
    </r>
    <r>
      <rPr>
        <vertAlign val="superscript"/>
        <sz val="12"/>
        <color indexed="8"/>
        <rFont val="Calibri"/>
        <family val="2"/>
      </rPr>
      <t>er</t>
    </r>
    <r>
      <rPr>
        <sz val="12"/>
        <color indexed="8"/>
        <rFont val="Calibri"/>
        <family val="2"/>
      </rPr>
      <t xml:space="preserve"> août 2012
Arrêté du 1</t>
    </r>
    <r>
      <rPr>
        <vertAlign val="superscript"/>
        <sz val="12"/>
        <color indexed="8"/>
        <rFont val="Calibri"/>
        <family val="2"/>
      </rPr>
      <t>er</t>
    </r>
    <r>
      <rPr>
        <sz val="12"/>
        <color indexed="8"/>
        <rFont val="Calibri"/>
        <family val="2"/>
      </rPr>
      <t xml:space="preserve"> août 2012                                                                        </t>
    </r>
  </si>
  <si>
    <t>-          Etablissement 1ère, 2ème et 3ème catégorie</t>
  </si>
  <si>
    <t>-          Etablissement 4ème catégorie</t>
  </si>
  <si>
    <t>-          Etablissement 4ème exceptionnelle catégorie</t>
  </si>
  <si>
    <t xml:space="preserve">7 000             5 950   </t>
  </si>
  <si>
    <r>
      <rPr>
        <b/>
        <sz val="12"/>
        <color indexed="8"/>
        <rFont val="Calibri"/>
        <family val="2"/>
      </rPr>
      <t xml:space="preserve">Indemnité de sujétions particulière de documentation ou d’information </t>
    </r>
    <r>
      <rPr>
        <sz val="12"/>
        <color indexed="8"/>
        <rFont val="Calibri"/>
        <family val="2"/>
      </rPr>
      <t>dans un lycée, un lycée professionnel ou un collège</t>
    </r>
  </si>
  <si>
    <t>Décret n° 91-467 du 14 mai 1991 modifié par décret n°2018-637 et Arrêté du 17 février 2021 modifiant l'arrêté du 14 mai 1991</t>
  </si>
  <si>
    <t>Indemnité classes préparatoires aux grandes écoles (CPGE)</t>
  </si>
  <si>
    <t>1 064,14 €/an</t>
  </si>
  <si>
    <t>Décret n° 99-886 du 19 octobre 1999</t>
  </si>
  <si>
    <t xml:space="preserve"> Décret n°91-1259 du 17 décembre 1991 
Arrêté du 24 novembre 2015</t>
  </si>
  <si>
    <t>-   Section de plus de 1000 élèves</t>
  </si>
  <si>
    <t>6 563 €/an</t>
  </si>
  <si>
    <t>-   Section de 400 à 1000 élèves</t>
  </si>
  <si>
    <t>5 740 €/an</t>
  </si>
  <si>
    <t>-   Section de moins de 400 élèves</t>
  </si>
  <si>
    <t>4 917 €/an</t>
  </si>
  <si>
    <t>1880 et 1881</t>
  </si>
  <si>
    <r>
      <rPr>
        <b/>
        <sz val="12"/>
        <color indexed="8"/>
        <rFont val="Calibri"/>
        <family val="2"/>
      </rPr>
      <t xml:space="preserve">Indemnité de cycle terminal PLP ou PEPS 
</t>
    </r>
    <r>
      <rPr>
        <i/>
        <sz val="12"/>
        <color indexed="8"/>
        <rFont val="Calibri"/>
        <family val="2"/>
      </rPr>
      <t>Si 6 heures en voie pro ou en voie générale</t>
    </r>
  </si>
  <si>
    <t>Décret 2015-476
 Arrêté du 6 juillet 2015</t>
  </si>
  <si>
    <r>
      <rPr>
        <b/>
        <sz val="12"/>
        <color indexed="8"/>
        <rFont val="Calibri"/>
        <family val="2"/>
      </rPr>
      <t>Indemnité pour effectif lourd</t>
    </r>
    <r>
      <rPr>
        <sz val="12"/>
        <color indexed="8"/>
        <rFont val="Calibri"/>
        <family val="2"/>
      </rPr>
      <t xml:space="preserve"> 
</t>
    </r>
    <r>
      <rPr>
        <i/>
        <sz val="12"/>
        <color indexed="8"/>
        <rFont val="Calibri"/>
        <family val="2"/>
      </rPr>
      <t>au moins 6 heures devant plus de 35 élèves</t>
    </r>
  </si>
  <si>
    <t>Décret n°2015-477
Arrêté du 27/04/15</t>
  </si>
  <si>
    <t>CLM
CLD</t>
  </si>
  <si>
    <t>si mission annuelle</t>
  </si>
  <si>
    <t>si mission ponctuelle</t>
  </si>
  <si>
    <t>1876 et 1878</t>
  </si>
  <si>
    <t>Mission académique et départementale</t>
  </si>
  <si>
    <t>Montant annuel</t>
  </si>
  <si>
    <t>modulation possible</t>
  </si>
  <si>
    <t>Coordonnateur de district UNSS</t>
  </si>
  <si>
    <t>1 250 € à 3 750 €</t>
  </si>
  <si>
    <t>Autres missions académiques</t>
  </si>
  <si>
    <t>312,5 € à 3 750 €</t>
  </si>
  <si>
    <t>1875 et 1877</t>
  </si>
  <si>
    <t xml:space="preserve">Mission en établissement </t>
  </si>
  <si>
    <t>Coordonnateur de discipline</t>
  </si>
  <si>
    <t>625 € ou 2 500 €</t>
  </si>
  <si>
    <t>Coordination activités physiques et sportives et artistiques (3 ou 4 PEPS)</t>
  </si>
  <si>
    <t>2 500 € si plus de 4 PEPS</t>
  </si>
  <si>
    <t>Coordination de cycle d’enseignement</t>
  </si>
  <si>
    <t>Coordination de niveau d’enseignement</t>
  </si>
  <si>
    <t>Référent culture</t>
  </si>
  <si>
    <r>
      <rPr>
        <sz val="10"/>
        <color indexed="8"/>
        <rFont val="Times New Roman"/>
        <family val="1"/>
      </rPr>
      <t>Référent pour les ressources et usages pédagogiques numériques</t>
    </r>
    <r>
      <rPr>
        <i/>
        <sz val="10"/>
        <color indexed="8"/>
        <rFont val="Times New Roman"/>
        <family val="1"/>
      </rPr>
      <t xml:space="preserve"> (en fonction de l’expertise et de la charge de travail)</t>
    </r>
  </si>
  <si>
    <t>De 1 250 à 3 750 €</t>
  </si>
  <si>
    <t>Tutorat des élèves en lycée</t>
  </si>
  <si>
    <t>312,5 € à 625 €</t>
  </si>
  <si>
    <t>Référent décrochage</t>
  </si>
  <si>
    <r>
      <rPr>
        <sz val="10"/>
        <color indexed="8"/>
        <rFont val="Times New Roman"/>
        <family val="1"/>
      </rPr>
      <t xml:space="preserve">Autres missions d’intérêt pédagogique et éducatif </t>
    </r>
    <r>
      <rPr>
        <i/>
        <sz val="10"/>
        <color indexed="8"/>
        <rFont val="Times New Roman"/>
        <family val="1"/>
      </rPr>
      <t>(notamment ponctuelles)</t>
    </r>
  </si>
  <si>
    <t>De 312,5 € à 3 750 €</t>
  </si>
  <si>
    <t>Référent pour les usages du numérique 1er degré</t>
  </si>
  <si>
    <t>Référent handicap</t>
  </si>
  <si>
    <t>1994-2213</t>
  </si>
  <si>
    <r>
      <rPr>
        <b/>
        <sz val="12"/>
        <color indexed="8"/>
        <rFont val="Calibri"/>
        <family val="2"/>
      </rPr>
      <t>Indemnité pour les enseignants 1</t>
    </r>
    <r>
      <rPr>
        <b/>
        <vertAlign val="superscript"/>
        <sz val="12"/>
        <color indexed="8"/>
        <rFont val="Calibri"/>
        <family val="2"/>
      </rPr>
      <t>er</t>
    </r>
    <r>
      <rPr>
        <b/>
        <sz val="12"/>
        <color indexed="8"/>
        <rFont val="Calibri"/>
        <family val="2"/>
      </rPr>
      <t xml:space="preserve"> degré et 2nd degré
exerçant en SEGPA, Erea, ULIS collège et lycée, ESMS et directeur adjoint de SEGPA  </t>
    </r>
  </si>
  <si>
    <t xml:space="preserve">        1 765 €/an 
(147,08 €/mois)</t>
  </si>
  <si>
    <t>Décret n° 2017-964 du 10 mai 2017
Arrêté MENH1713910A</t>
  </si>
  <si>
    <t>1994-2113</t>
  </si>
  <si>
    <r>
      <rPr>
        <b/>
        <sz val="12"/>
        <color indexed="8"/>
        <rFont val="Calibri"/>
        <family val="2"/>
      </rPr>
      <t>Fonction de coordonnateur pédagogique</t>
    </r>
    <r>
      <rPr>
        <sz val="12"/>
        <color indexed="8"/>
        <rFont val="Calibri"/>
        <family val="2"/>
      </rPr>
      <t xml:space="preserve"> 
Dans les établissements et services de santé ou médicaux sociaux comportant au moins 4 emplois d’enseignant</t>
    </r>
  </si>
  <si>
    <t>2 118 €/an
 (176,5 €/mois)</t>
  </si>
  <si>
    <t>Décret n° 2017-964 
Arrêté du 10 mai 2017</t>
  </si>
  <si>
    <t>1999-408</t>
  </si>
  <si>
    <t xml:space="preserve">       844,2 €/an 
(70,35 €/mois)</t>
  </si>
  <si>
    <t>Décret n° 91-236
Décret n° 2017-966
Arrêté MENH1713915H</t>
  </si>
  <si>
    <r>
      <rPr>
        <b/>
        <sz val="12"/>
        <color indexed="8"/>
        <rFont val="Calibri"/>
        <family val="2"/>
      </rPr>
      <t xml:space="preserve">Indemnité spéciale
</t>
    </r>
    <r>
      <rPr>
        <sz val="12"/>
        <color indexed="8"/>
        <rFont val="Calibri"/>
        <family val="2"/>
      </rPr>
      <t>Pour PE et instituteur affectés dans les ERPD, CNED ou classe-relais d’un collège</t>
    </r>
  </si>
  <si>
    <t>Décret n°89-826 du 9 novembre 1989 modifié</t>
  </si>
  <si>
    <r>
      <rPr>
        <b/>
        <sz val="12"/>
        <color indexed="8"/>
        <rFont val="Calibri"/>
        <family val="2"/>
      </rPr>
      <t xml:space="preserve">Indemnité forfaitaire pour sujétion spéciale IFSS
</t>
    </r>
    <r>
      <rPr>
        <sz val="12"/>
        <color indexed="8"/>
        <rFont val="Calibri"/>
        <family val="2"/>
      </rPr>
      <t>Pour les enseignants du 2</t>
    </r>
    <r>
      <rPr>
        <vertAlign val="superscript"/>
        <sz val="12"/>
        <color indexed="8"/>
        <rFont val="Calibri"/>
        <family val="2"/>
      </rPr>
      <t xml:space="preserve">nd </t>
    </r>
    <r>
      <rPr>
        <sz val="12"/>
        <color indexed="8"/>
        <rFont val="Calibri"/>
        <family val="2"/>
      </rPr>
      <t>degré qui exercent en classe-relais d’un collège</t>
    </r>
  </si>
  <si>
    <t>462 € / an</t>
  </si>
  <si>
    <t xml:space="preserve"> Indemnité de Sujétions Spéciales pour les Directeurs adjoints chargés de Segpa</t>
  </si>
  <si>
    <t>2915,40€ / an</t>
  </si>
  <si>
    <t>Décret n°2002-47 du 9 janvier 2002</t>
  </si>
  <si>
    <r>
      <rPr>
        <b/>
        <sz val="12"/>
        <color indexed="8"/>
        <rFont val="Calibri"/>
        <family val="2"/>
      </rPr>
      <t xml:space="preserve">Indemnité IF2R directeur adjoint de SEGPA
</t>
    </r>
    <r>
      <rPr>
        <sz val="12"/>
        <rFont val="Calibri"/>
        <family val="2"/>
      </rPr>
      <t>Pour les agents qui assurent l’intérim d’un personnel de direction exerçant les fonctions de DACS</t>
    </r>
  </si>
  <si>
    <t>2890 €/an</t>
  </si>
  <si>
    <r>
      <rPr>
        <b/>
        <sz val="12"/>
        <color indexed="8"/>
        <rFont val="Calibri"/>
        <family val="2"/>
      </rPr>
      <t xml:space="preserve">Indemnité de fonctions particulières AESH référents
</t>
    </r>
    <r>
      <rPr>
        <sz val="12"/>
        <color indexed="8"/>
        <rFont val="Calibri"/>
        <family val="2"/>
      </rPr>
      <t>Pour les AESH désignés pour exercer les missions de référent prévues à l'article L. 917-1 du code de l'éducation</t>
    </r>
  </si>
  <si>
    <t>Décret n° 2020-1287 du 23 octobre 2020
Arrêté du 23 octobre 2020</t>
  </si>
  <si>
    <t>Montant 
(en €)</t>
  </si>
  <si>
    <t xml:space="preserve">Indemnité de fonction Conseiller pédagogique départemental EPS </t>
  </si>
  <si>
    <t>Décret n°2012-293
Arrêté du 29 fév 2012</t>
  </si>
  <si>
    <t>Indemnité de fonction pour les formateurs académiques</t>
  </si>
  <si>
    <t>Décret n°2014-1018</t>
  </si>
  <si>
    <t>O tutorat</t>
  </si>
  <si>
    <r>
      <rPr>
        <b/>
        <sz val="12"/>
        <color indexed="8"/>
        <rFont val="Calibri"/>
        <family val="2"/>
      </rPr>
      <t xml:space="preserve">Indemnité de fonctions particulières 
</t>
    </r>
    <r>
      <rPr>
        <sz val="12"/>
        <color indexed="8"/>
        <rFont val="Calibri"/>
        <family val="2"/>
      </rPr>
      <t>(non cumulable avec la NBI 27 points)
 Allouée aux PE titulaires d’un diplôme professionnel spécialisé exerçant leur fonction sur tout poste ou emploi requérant une qualification CAFIPEMF</t>
    </r>
  </si>
  <si>
    <t>844,20 €/an
(70,35 €/mois)</t>
  </si>
  <si>
    <t>Décret n°91-236</t>
  </si>
  <si>
    <t>Décret n° 93-436 du 24 mars 1993</t>
  </si>
  <si>
    <r>
      <rPr>
        <b/>
        <sz val="12"/>
        <color indexed="8"/>
        <rFont val="Calibri"/>
        <family val="2"/>
      </rPr>
      <t>Indemnité pour charges particulières</t>
    </r>
    <r>
      <rPr>
        <sz val="12"/>
        <color indexed="8"/>
        <rFont val="Calibri"/>
        <family val="2"/>
      </rPr>
      <t xml:space="preserve"> attribuée aux personnels enseignants qui accomplissent tout ou partie de leur service en </t>
    </r>
    <r>
      <rPr>
        <b/>
        <u val="single"/>
        <sz val="12"/>
        <color indexed="8"/>
        <rFont val="Calibri"/>
        <family val="2"/>
      </rPr>
      <t>formation continue des adultes</t>
    </r>
  </si>
  <si>
    <t>Décret n° 93-437 du 24 mars 1993</t>
  </si>
  <si>
    <t>étudiants M1</t>
  </si>
  <si>
    <t>150 € / étudiant</t>
  </si>
  <si>
    <t>Décrets n°2010-235 
Arrêté du 07/05/12</t>
  </si>
  <si>
    <t>étudiants M2</t>
  </si>
  <si>
    <t>300 € / étudiant</t>
  </si>
  <si>
    <t xml:space="preserve">tutorat d’un directeur </t>
  </si>
  <si>
    <t>Décret n°2014-164 du 01/12/2014</t>
  </si>
  <si>
    <t xml:space="preserve">tutorat CAPPEI </t>
  </si>
  <si>
    <t>500 à 700€ /stagiaire (2 max.)</t>
  </si>
  <si>
    <r>
      <rPr>
        <b/>
        <sz val="12"/>
        <color indexed="8"/>
        <rFont val="Calibri"/>
        <family val="2"/>
      </rPr>
      <t xml:space="preserve">Allocation de formation suivie pendant les vacances
</t>
    </r>
    <r>
      <rPr>
        <sz val="12"/>
        <color indexed="8"/>
        <rFont val="Calibri"/>
        <family val="2"/>
      </rPr>
      <t>5 jours max / année scolaire</t>
    </r>
  </si>
  <si>
    <t>20€ / h
60€ max / demi-journée
120€ max / journée</t>
  </si>
  <si>
    <t>Décret n° 2019-935
Arrêté du 6 septembre 2019</t>
  </si>
  <si>
    <t>Indemnité tutorat stagiaire</t>
  </si>
  <si>
    <t>1 250 €/an</t>
  </si>
  <si>
    <t xml:space="preserve">Décret n° 2017-1553 du 10 novembre 2017 </t>
  </si>
  <si>
    <t>Indemnité de fonction psychologue EDA</t>
  </si>
  <si>
    <t>2 044,19 €/an</t>
  </si>
  <si>
    <t xml:space="preserve">Décret n° 2017-1552 et arrêté du 10 novembre 2017 </t>
  </si>
  <si>
    <t>Indemnité de fonction psychologue EDO</t>
  </si>
  <si>
    <t>Indemnité de charges administratives DCIO (ICA)</t>
  </si>
  <si>
    <t>Taux moyen 1023,85 €
Taux max 2465,86 €</t>
  </si>
  <si>
    <t>Décret n°71-847
Arrêté du 6 juillet 2000</t>
  </si>
  <si>
    <t>M//*</t>
  </si>
  <si>
    <t>Décret n° 91-468 du 14 mai 1991 modifié par décret n°2021-275 et Arrêté du 12 mars 2021 modifiant l'arrêté du 24 novembre 2015</t>
  </si>
  <si>
    <r>
      <t>Prime d'équipement informatique
P</t>
    </r>
    <r>
      <rPr>
        <sz val="12"/>
        <color indexed="8"/>
        <rFont val="Calibri"/>
        <family val="2"/>
      </rPr>
      <t>our les PsyEN et les enseignants qui exercent des missions d'enseignement (à l'exclusion des professeurs documentalistes) titulaires, stagiaires, contractuels.</t>
    </r>
  </si>
  <si>
    <t>176 € même en cas de temps partiel ou de temps incomplet</t>
  </si>
  <si>
    <t>Décret n°2020-1524 du 5 dé embre 2020</t>
  </si>
  <si>
    <t>O sous conditions (Voir FM site interne)</t>
  </si>
  <si>
    <r>
      <t>Prime spécifique d'installation</t>
    </r>
    <r>
      <rPr>
        <sz val="12"/>
        <color indexed="8"/>
        <rFont val="Calibri"/>
        <family val="2"/>
      </rPr>
      <t xml:space="preserve"> 
Pour les titulaires ou stagiaires, préalablement affectés ou résidant dans un DOM ou à Mayotte, affectés en métropole pour 4 années consécutives de service. 
La prime est payable en trois fractions égales. En cas d’interruption avant les 4 années requises, tout ou partie de la prime sera remboursée par l’agent.</t>
    </r>
    <r>
      <rPr>
        <b/>
        <sz val="12"/>
        <color indexed="8"/>
        <rFont val="Calibri"/>
        <family val="2"/>
      </rPr>
      <t xml:space="preserve">
Non cumulable avec la prime spéciale d'installation et incompatible avec l'ISG</t>
    </r>
  </si>
  <si>
    <t>Décret n° 2001-1225 du 20 décembre 2001
Circulaire du 04/10/2002</t>
  </si>
  <si>
    <r>
      <t xml:space="preserve">Indemnité de sujétion géographique (ISG) 
</t>
    </r>
    <r>
      <rPr>
        <sz val="12"/>
        <color indexed="8"/>
        <rFont val="Calibri"/>
        <family val="2"/>
      </rPr>
      <t>(</t>
    </r>
    <r>
      <rPr>
        <i/>
        <sz val="12"/>
        <color indexed="8"/>
        <rFont val="Calibri"/>
        <family val="2"/>
      </rPr>
      <t>a</t>
    </r>
    <r>
      <rPr>
        <b/>
        <sz val="12"/>
        <color indexed="8"/>
        <rFont val="Calibri"/>
        <family val="2"/>
      </rPr>
      <t xml:space="preserve"> </t>
    </r>
    <r>
      <rPr>
        <i/>
        <sz val="12"/>
        <color indexed="8"/>
        <rFont val="Calibri"/>
        <family val="2"/>
      </rPr>
      <t xml:space="preserve">remplacé l’IPSI depuis le 1er octobre 2013)           </t>
    </r>
    <r>
      <rPr>
        <sz val="12"/>
        <color indexed="8"/>
        <rFont val="Calibri"/>
        <family val="2"/>
      </rPr>
      <t xml:space="preserve"> 
 Pour les titulaires ou stagiaires affectés en Guyane, à Saint-Martin, à Saint-Pierre-et-Miquelon, à Saint-Barthélemy ou à Mayotte, s'ils y accomplissent une durée minimale de quatre années consécutives de services. Entre 6 et 20 mois du traitement indiciaire de l’agent en fonction du lieu, de la commune et de la fonction exercée. La prime est payable en trois fractions égales (4 pour Mayotte). En cas d’interruption avant les 4 années requises, tout ou partie de la prime sera remboursée par l’agent.</t>
    </r>
    <r>
      <rPr>
        <b/>
        <sz val="12"/>
        <color indexed="8"/>
        <rFont val="Calibri"/>
        <family val="2"/>
      </rPr>
      <t xml:space="preserve">
Incompatible avec la prime spécifique d'installation</t>
    </r>
  </si>
  <si>
    <t>Guyane : entre 14 et 18 mois de traitement</t>
  </si>
  <si>
    <t>Saint Martin : 14 mois de traitement</t>
  </si>
  <si>
    <t xml:space="preserve">
Décret nº 2013-314 du 15 avril 2013
Arrêté du 15/04/2014</t>
  </si>
  <si>
    <t>Décret n°77-1364 – Arrêté du 5 mai 2017</t>
  </si>
  <si>
    <r>
      <t xml:space="preserve">Frais de changement de résidence 
</t>
    </r>
    <r>
      <rPr>
        <sz val="12"/>
        <color indexed="8"/>
        <rFont val="Calibri"/>
        <family val="2"/>
      </rPr>
      <t>Composé d’une indemnité forfaitaire et de la prise en charge du transport des personnes, pour le parcours compris entre l'ancienne et la nouvelle résidence administrative. 
La nouvelle résidence administrative doit entraîner un changement de résidence familiale, non pris en charge par l’employeur du conjoint.
Pour une mutation sur demande, la prise en charge est limitée à 80 %.</t>
    </r>
  </si>
  <si>
    <t>Décret n°89-271
Arrêté du 12/04/89
Circ. n°2015-075</t>
  </si>
  <si>
    <t xml:space="preserve"> 2 105,63 €/an   (175,47 €/mois)
  2 421,74€ (201,79 € /mois)
 2 737,30€ (228,11 €/mois)</t>
  </si>
  <si>
    <t>Décret n°2012-871
Arrêté du 11/07/2021</t>
  </si>
  <si>
    <t>Indemnité de fifin de contrat court contractuels, Aed et Aesh</t>
  </si>
  <si>
    <t xml:space="preserve">10 % de la
rémunération
brute globale du
contrat (y compris
renouvellement)
</t>
  </si>
  <si>
    <t>D. n°2020-</t>
  </si>
  <si>
    <t>/</t>
  </si>
  <si>
    <t>Décret n°2013-790 du 30 août 2013 modifié
Arrêté du 30 août 2013</t>
  </si>
  <si>
    <r>
      <t xml:space="preserve">Indemnité de fonctions particulières IFP
 - </t>
    </r>
    <r>
      <rPr>
        <sz val="12"/>
        <color indexed="8"/>
        <rFont val="Calibri"/>
        <family val="2"/>
      </rPr>
      <t>enseignant du 1</t>
    </r>
    <r>
      <rPr>
        <vertAlign val="superscript"/>
        <sz val="12"/>
        <color indexed="8"/>
        <rFont val="Calibri"/>
        <family val="2"/>
      </rPr>
      <t>er</t>
    </r>
    <r>
      <rPr>
        <sz val="12"/>
        <color indexed="8"/>
        <rFont val="Calibri"/>
        <family val="2"/>
      </rPr>
      <t xml:space="preserve"> degré titulaire du CAPASH ou CAPPEI (non cumulable avec la NBI Ulis-école)
- enseignant du 2</t>
    </r>
    <r>
      <rPr>
        <vertAlign val="superscript"/>
        <sz val="12"/>
        <color indexed="8"/>
        <rFont val="Calibri"/>
        <family val="2"/>
      </rPr>
      <t>nd</t>
    </r>
    <r>
      <rPr>
        <sz val="12"/>
        <color indexed="8"/>
        <rFont val="Calibri"/>
        <family val="2"/>
      </rPr>
      <t xml:space="preserve"> degré titulaire du 2CA-SH ou CAPPEI exerçant au moins à mi-temps sur un poste spécialisé.
</t>
    </r>
  </si>
  <si>
    <t>1577,40 €/an
(131,45 €/mois)</t>
  </si>
  <si>
    <t>Décret n° 68-601
Décret du 8 mars 1978 (PEPS)
Arrêté du 26 janvier 1988</t>
  </si>
  <si>
    <r>
      <t>Décret n°2012-933 du 1</t>
    </r>
    <r>
      <rPr>
        <vertAlign val="superscript"/>
        <sz val="12"/>
        <color indexed="8"/>
        <rFont val="Calibri"/>
        <family val="2"/>
      </rPr>
      <t>er</t>
    </r>
    <r>
      <rPr>
        <sz val="12"/>
        <color indexed="8"/>
        <rFont val="Calibri"/>
        <family val="2"/>
      </rPr>
      <t xml:space="preserve"> août 2012
Arrêté du 01 août 2012</t>
    </r>
  </si>
  <si>
    <t>600€ / an
(50 €/mois)</t>
  </si>
  <si>
    <t>1 213,56 €/an
(101,13 €/mois)</t>
  </si>
  <si>
    <r>
      <t>Indemnité de suivi et d’orientation des élèves</t>
    </r>
    <r>
      <rPr>
        <sz val="12"/>
        <color indexed="8"/>
        <rFont val="Calibri"/>
        <family val="2"/>
      </rPr>
      <t xml:space="preserve"> </t>
    </r>
    <r>
      <rPr>
        <b/>
        <sz val="12"/>
        <color indexed="8"/>
        <rFont val="Calibri"/>
        <family val="2"/>
      </rPr>
      <t>(part modulable</t>
    </r>
    <r>
      <rPr>
        <sz val="12"/>
        <color indexed="8"/>
        <rFont val="Calibri"/>
        <family val="2"/>
      </rPr>
      <t>) 
Selon le niveau d'enseignement (pour les agrégés et suivant les divisions, voir aussi indemnité DAF 1227) :</t>
    </r>
  </si>
  <si>
    <r>
      <t>* divisions de 1</t>
    </r>
    <r>
      <rPr>
        <vertAlign val="superscript"/>
        <sz val="12"/>
        <color indexed="8"/>
        <rFont val="Calibri"/>
        <family val="2"/>
      </rPr>
      <t>ère</t>
    </r>
    <r>
      <rPr>
        <sz val="12"/>
        <color indexed="8"/>
        <rFont val="Calibri"/>
        <family val="2"/>
      </rPr>
      <t xml:space="preserve"> et terminale* des LEGT et autres divisions des LP</t>
    </r>
  </si>
  <si>
    <r>
      <t>* divisions de 6</t>
    </r>
    <r>
      <rPr>
        <vertAlign val="superscript"/>
        <sz val="12"/>
        <color indexed="8"/>
        <rFont val="Calibri"/>
        <family val="2"/>
      </rPr>
      <t>ème</t>
    </r>
    <r>
      <rPr>
        <sz val="12"/>
        <color indexed="8"/>
        <rFont val="Calibri"/>
        <family val="2"/>
      </rPr>
      <t>, 5</t>
    </r>
    <r>
      <rPr>
        <vertAlign val="superscript"/>
        <sz val="12"/>
        <color indexed="8"/>
        <rFont val="Calibri"/>
        <family val="2"/>
      </rPr>
      <t xml:space="preserve">ème </t>
    </r>
    <r>
      <rPr>
        <sz val="12"/>
        <color indexed="8"/>
        <rFont val="Calibri"/>
        <family val="2"/>
      </rPr>
      <t>et 4</t>
    </r>
    <r>
      <rPr>
        <vertAlign val="superscript"/>
        <sz val="12"/>
        <color indexed="8"/>
        <rFont val="Calibri"/>
        <family val="2"/>
      </rPr>
      <t xml:space="preserve">ème </t>
    </r>
    <r>
      <rPr>
        <sz val="12"/>
        <color indexed="8"/>
        <rFont val="Calibri"/>
        <family val="2"/>
      </rPr>
      <t>des collèges</t>
    </r>
    <r>
      <rPr>
        <sz val="12"/>
        <color indexed="8"/>
        <rFont val="Calibri"/>
        <family val="2"/>
      </rPr>
      <t xml:space="preserve"> (y compris en Segpa si régulièrement désigné PP) et lycées professionnels</t>
    </r>
  </si>
  <si>
    <r>
      <t>*divisions de 3</t>
    </r>
    <r>
      <rPr>
        <vertAlign val="superscript"/>
        <sz val="12"/>
        <color indexed="8"/>
        <rFont val="Calibri"/>
        <family val="2"/>
      </rPr>
      <t>ème</t>
    </r>
    <r>
      <rPr>
        <sz val="12"/>
        <color indexed="8"/>
        <rFont val="Calibri"/>
        <family val="2"/>
      </rPr>
      <t xml:space="preserve"> des collèges (y compris en Segpa si régulièrement désigné PP) et LP ; divisions de 1</t>
    </r>
    <r>
      <rPr>
        <vertAlign val="superscript"/>
        <sz val="12"/>
        <color indexed="8"/>
        <rFont val="Calibri"/>
        <family val="2"/>
      </rPr>
      <t>ère</t>
    </r>
    <r>
      <rPr>
        <sz val="12"/>
        <color indexed="8"/>
        <rFont val="Calibri"/>
        <family val="2"/>
      </rPr>
      <t xml:space="preserve"> année BEP-CAP des LP ; divisions de 2</t>
    </r>
    <r>
      <rPr>
        <vertAlign val="superscript"/>
        <sz val="12"/>
        <color indexed="8"/>
        <rFont val="Calibri"/>
        <family val="2"/>
      </rPr>
      <t>ème</t>
    </r>
    <r>
      <rPr>
        <sz val="12"/>
        <color indexed="8"/>
        <rFont val="Calibri"/>
        <family val="2"/>
      </rPr>
      <t xml:space="preserve"> des LEGT ; divisions de 1</t>
    </r>
    <r>
      <rPr>
        <vertAlign val="superscript"/>
        <sz val="12"/>
        <color indexed="8"/>
        <rFont val="Calibri"/>
        <family val="2"/>
      </rPr>
      <t>ère</t>
    </r>
    <r>
      <rPr>
        <sz val="12"/>
        <color indexed="8"/>
        <rFont val="Calibri"/>
        <family val="2"/>
      </rPr>
      <t>, 2</t>
    </r>
    <r>
      <rPr>
        <vertAlign val="superscript"/>
        <sz val="12"/>
        <color indexed="8"/>
        <rFont val="Calibri"/>
        <family val="2"/>
      </rPr>
      <t>nde</t>
    </r>
    <r>
      <rPr>
        <sz val="12"/>
        <color indexed="8"/>
        <rFont val="Calibri"/>
        <family val="2"/>
      </rPr>
      <t xml:space="preserve"> et terminale* des bacs pro 3 ans</t>
    </r>
  </si>
  <si>
    <t>1245,84 €/an
(103,82 €/mois)</t>
  </si>
  <si>
    <t>1 425,84 €/an
(118,62 €/mois)</t>
  </si>
  <si>
    <t>906,24 €/an
(75,22 €/mois)</t>
  </si>
  <si>
    <t>1 609,44 €/an
(134,12€/ mois)</t>
  </si>
  <si>
    <t>1 450 €/an 
(120,83 €/mois) 
(à compter du 1er avril 2021)</t>
  </si>
  <si>
    <t xml:space="preserve">5 300             4 130  </t>
  </si>
  <si>
    <t xml:space="preserve">5 200             3 450 </t>
  </si>
  <si>
    <t>1 000 € /an
(83,33 €/mois)
 (à compter du 01/03/21)</t>
  </si>
  <si>
    <r>
      <t xml:space="preserve">Indemnité aux personnels enseignant exerçant les fonctions de directeur délégué aux formations professionnelles et techniques </t>
    </r>
    <r>
      <rPr>
        <sz val="12"/>
        <color indexed="8"/>
        <rFont val="Calibri"/>
        <family val="2"/>
      </rPr>
      <t>(ex-chef de travaux)</t>
    </r>
    <r>
      <rPr>
        <b/>
        <sz val="12"/>
        <color indexed="8"/>
        <rFont val="Calibri"/>
        <family val="2"/>
      </rPr>
      <t xml:space="preserve"> 
</t>
    </r>
    <r>
      <rPr>
        <i/>
        <sz val="12"/>
        <color indexed="8"/>
        <rFont val="Calibri"/>
        <family val="2"/>
      </rPr>
      <t>Non cumulable avec l’IMP</t>
    </r>
    <r>
      <rPr>
        <b/>
        <sz val="12"/>
        <color indexed="8"/>
        <rFont val="Calibri"/>
        <family val="2"/>
      </rPr>
      <t>-Versée mensuellement</t>
    </r>
  </si>
  <si>
    <t>400 €/an</t>
  </si>
  <si>
    <t>Décret n° 2014-1019
Arrêté du 8 septembre 2014</t>
  </si>
  <si>
    <r>
      <t>Indemnité de fonction Conseillers pédagogiques 1</t>
    </r>
    <r>
      <rPr>
        <b/>
        <vertAlign val="superscript"/>
        <sz val="12"/>
        <color indexed="8"/>
        <rFont val="Calibri"/>
        <family val="2"/>
      </rPr>
      <t>er</t>
    </r>
    <r>
      <rPr>
        <b/>
        <sz val="12"/>
        <color indexed="8"/>
        <rFont val="Calibri"/>
        <family val="2"/>
      </rPr>
      <t xml:space="preserve"> degré </t>
    </r>
    <r>
      <rPr>
        <sz val="12"/>
        <color indexed="8"/>
        <rFont val="Calibri"/>
        <family val="2"/>
      </rPr>
      <t>(de circonscription ou départemental)</t>
    </r>
  </si>
  <si>
    <r>
      <t xml:space="preserve">Indemnité d’éloignement
</t>
    </r>
    <r>
      <rPr>
        <sz val="12"/>
        <color indexed="8"/>
        <rFont val="Calibri"/>
        <family val="2"/>
      </rPr>
      <t>Pour les fonctionnaires (y compris stagiaires) affectés en Polynésie, Nouvelle-Calédonie et à Wallis et Futuna. Pour un séjour de 2 ans, 2 fractions égales payées avant le départ et à l’issue du séjour. 
Incompatible par la suite avec la prime spécifique d’installation.</t>
    </r>
  </si>
  <si>
    <t>Par fraction, 5 mois de traitement indiciaire brut pour la Polynésie et la Nelle Calédonie, 9 mois pour Wallis et Futuna</t>
  </si>
  <si>
    <t>D. n°96-1028</t>
  </si>
  <si>
    <r>
      <t xml:space="preserve">Indemnité de cherté de vie
</t>
    </r>
    <r>
      <rPr>
        <sz val="12"/>
        <color indexed="8"/>
        <rFont val="Calibri"/>
        <family val="2"/>
      </rPr>
      <t>Elle correspond à la majoration de traitement en vigueur dans le Dom ou la Com où l’agent passe son congé bonifié. Elle est versée pendant la durée du congé bonifié, en excluant les jours de voyage.</t>
    </r>
  </si>
  <si>
    <t xml:space="preserve">D. n° 78-399 
D. n°51-725 </t>
  </si>
  <si>
    <t>O en CDI</t>
  </si>
  <si>
    <r>
      <t xml:space="preserve">Prime de fidélisation 93
</t>
    </r>
    <r>
      <rPr>
        <sz val="12"/>
        <color indexed="8"/>
        <rFont val="Calibri"/>
        <family val="2"/>
      </rPr>
      <t>Agents publics qui exercent de façon permanente leurs fonctions dans le département de Seine-Saint-Denis, au service direct de la population, et effectuent 5 années continues de services, à partir du 01/09/20</t>
    </r>
  </si>
  <si>
    <t>D. n° 2020-1299
A. du 24/10/20</t>
  </si>
  <si>
    <t>Versée en une fois</t>
  </si>
  <si>
    <t>Indemnité de fonction des maîtres formateurs</t>
  </si>
  <si>
    <t>1250 €/an
(104,16 €/mois)</t>
  </si>
  <si>
    <t>1844-1847 (2d°</t>
  </si>
  <si>
    <t>1er degré : Décret n°2014-1016  
Arrêté du 8 septembre 2014 (A. MENH1414157A)
2nd degré : Décret n°2014-1017
A. MENH1413159A</t>
  </si>
  <si>
    <r>
      <t>1</t>
    </r>
    <r>
      <rPr>
        <vertAlign val="superscript"/>
        <sz val="12"/>
        <color indexed="8"/>
        <rFont val="Calibri"/>
        <family val="2"/>
      </rPr>
      <t>er</t>
    </r>
    <r>
      <rPr>
        <sz val="12"/>
        <color indexed="8"/>
        <rFont val="Calibri"/>
        <family val="2"/>
      </rPr>
      <t xml:space="preserve"> degré : Décret n°2014-1016  
Arrêté du 8 septembre 2014 (A. MENH1414157A)
</t>
    </r>
  </si>
  <si>
    <r>
      <t xml:space="preserve">Autres indemnités de tutorat
</t>
    </r>
    <r>
      <rPr>
        <sz val="12"/>
        <color indexed="8"/>
        <rFont val="Calibri"/>
        <family val="2"/>
      </rPr>
      <t>AED en préprofessionnalisation 
Contractuel</t>
    </r>
  </si>
  <si>
    <t>Décret n°2010-235 
Circ. N°2017-026 du 14/02/17 
Circ. DGRH du 26/06/19</t>
  </si>
  <si>
    <r>
      <t>Indemnité de sujétions d’exercice</t>
    </r>
    <r>
      <rPr>
        <sz val="12"/>
        <color indexed="8"/>
        <rFont val="Calibri"/>
        <family val="2"/>
      </rPr>
      <t xml:space="preserve"> attribuée aux personnels enseignants qui accomplissent tout ou partie de leur service en </t>
    </r>
    <r>
      <rPr>
        <b/>
        <u val="single"/>
        <sz val="12"/>
        <color indexed="8"/>
        <rFont val="Calibri"/>
        <family val="2"/>
      </rPr>
      <t>formation continue des adultes</t>
    </r>
    <r>
      <rPr>
        <b/>
        <sz val="12"/>
        <color indexed="8"/>
        <rFont val="Calibri"/>
        <family val="2"/>
      </rPr>
      <t xml:space="preserve">
Versée trimestriellement</t>
    </r>
  </si>
  <si>
    <t xml:space="preserve">730,73 €/an
</t>
  </si>
  <si>
    <t>ISS conseiller en formation continue</t>
  </si>
  <si>
    <t>La reconnaissance de l’exercice de missions particulières peut prendre deux formes :
- une rémunération supplémentaire sous forme indemnitaire avec cinq taux : 312,5 € - 625 €  -  1 250 €  -  2 500 €  -  3 750 € 
- un allègement de service  d’enseignement.
Dans le cadre de l’enveloppe «IMP» notifiée par le recteur d’académie, le chef d’établissement présente pour avis, au conseil d’administration et au conseil pédagogique, la répartition envisagée. Certaines IMP peuvent être modulées en fonction de la charge effective de travail.
Références :
1er degré : D. n°2015-475 - Circ. n°2015-058
2d degré : D. n°2017-965 - A. MENH1713913A</t>
  </si>
  <si>
    <t>Décret n°90-165</t>
  </si>
  <si>
    <r>
      <rPr>
        <sz val="12"/>
        <color indexed="8"/>
        <rFont val="Calibri"/>
        <family val="2"/>
      </rPr>
      <t>Décret n° 93-55 du 15 janvier 1993</t>
    </r>
    <r>
      <rPr>
        <sz val="10"/>
        <color indexed="8"/>
        <rFont val="Calibri"/>
        <family val="2"/>
      </rPr>
      <t xml:space="preserve">
</t>
    </r>
    <r>
      <rPr>
        <i/>
        <sz val="10"/>
        <color indexed="8"/>
        <rFont val="Calibri"/>
        <family val="2"/>
      </rPr>
      <t>*Dans le cas de la nomination d’un second PP, celui-ci percevra la part modulable à taux plein comme le premier PP.</t>
    </r>
  </si>
  <si>
    <r>
      <t xml:space="preserve">Indemnité de professeur principal agrégés
</t>
    </r>
    <r>
      <rPr>
        <sz val="12"/>
        <color indexed="8"/>
        <rFont val="Calibri"/>
        <family val="2"/>
      </rPr>
      <t>Pour les professeurs agrégés exerçant dans une division qui ouvre droit à cette indemnité : 6ème, 5ème, 4ème, 3ème, 2nde (sauf LP)
Se substitue à la part modulable de l’ISOE.</t>
    </r>
  </si>
  <si>
    <r>
      <t>Indemnité tutorat stagiaires (enseignants 1</t>
    </r>
    <r>
      <rPr>
        <b/>
        <vertAlign val="superscript"/>
        <sz val="12"/>
        <color indexed="8"/>
        <rFont val="Calibri"/>
        <family val="2"/>
      </rPr>
      <t>er</t>
    </r>
    <r>
      <rPr>
        <b/>
        <sz val="12"/>
        <color indexed="8"/>
        <rFont val="Calibri"/>
        <family val="2"/>
      </rPr>
      <t xml:space="preserve"> et 2</t>
    </r>
    <r>
      <rPr>
        <b/>
        <vertAlign val="superscript"/>
        <sz val="12"/>
        <color indexed="8"/>
        <rFont val="Calibri"/>
        <family val="2"/>
      </rPr>
      <t>d</t>
    </r>
    <r>
      <rPr>
        <b/>
        <sz val="12"/>
        <color indexed="8"/>
        <rFont val="Calibri"/>
        <family val="2"/>
      </rPr>
      <t>, CPE)</t>
    </r>
  </si>
  <si>
    <t>Décret n°2015-1087 du 28 août 2015 modifié par décret n°2021-825 (part modulable)
Arrêté du 28 août 2015 
modifié par arrêté du 28 juin 2021</t>
  </si>
  <si>
    <t>Part fixe : 5114 €/an (426,17 €/mois)
Part modulable : 234 € ou 421€ ou 702 €/an
(à partir du 01/09/2021)</t>
  </si>
  <si>
    <r>
      <t xml:space="preserve">Décret n°2010-235 
Arrêté du 7 mai 2012
</t>
    </r>
    <r>
      <rPr>
        <sz val="12"/>
        <rFont val="Calibri"/>
        <family val="2"/>
      </rPr>
      <t>Note DGRH du 10/09/21</t>
    </r>
  </si>
  <si>
    <t>800 € / tutoré
(2 maximum) à partir du 01/09/21</t>
  </si>
  <si>
    <r>
      <t xml:space="preserve">767,10 €/an
 </t>
    </r>
    <r>
      <rPr>
        <i/>
        <sz val="12"/>
        <color indexed="30"/>
        <rFont val="Calibri"/>
        <family val="2"/>
      </rPr>
      <t>(1 192,80 €/an à partir du 01/01/22)</t>
    </r>
  </si>
  <si>
    <r>
      <t xml:space="preserve">7 974,40 €/an </t>
    </r>
    <r>
      <rPr>
        <i/>
        <sz val="12"/>
        <color indexed="30"/>
        <rFont val="Calibri"/>
        <family val="2"/>
      </rPr>
      <t>(8 373,44 €/an à partir du 01/01/22)</t>
    </r>
  </si>
  <si>
    <r>
      <t xml:space="preserve">1 000 € 
</t>
    </r>
    <r>
      <rPr>
        <i/>
        <sz val="12"/>
        <color indexed="30"/>
        <rFont val="Calibri"/>
        <family val="2"/>
      </rPr>
      <t>(1 500 € à partir du 01/01/22)</t>
    </r>
  </si>
  <si>
    <t>725 (1 à 3 classes)</t>
  </si>
  <si>
    <t>925 (4 à 9 classes)</t>
  </si>
  <si>
    <t>1125 (10 classes et +)</t>
  </si>
  <si>
    <t>A partir du 1er janvier 2022, la part fixe et les parts variables augmentent de 225€ chacune.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</si>
</sst>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Red]#,##0.00,\€"/>
    <numFmt numFmtId="165" formatCode="#,##0.00\ [$€-40C];[Red]\-#,##0.00\ [$€-40C]"/>
    <numFmt numFmtId="166" formatCode="#,##0,\€;[Red]#,##0,\€"/>
    <numFmt numFmtId="167" formatCode="#,##0\ [$€-40C];[Red]\-#,##0\ [$€-40C]"/>
    <numFmt numFmtId="168" formatCode="#,##0.00,\€;[Red]\-#,##0.00,\€"/>
    <numFmt numFmtId="169" formatCode="&quot;Vrai&quot;;&quot;Vrai&quot;;&quot;Faux&quot;"/>
    <numFmt numFmtId="170" formatCode="&quot;Actif&quot;;&quot;Actif&quot;;&quot;Inactif&quot;"/>
    <numFmt numFmtId="171" formatCode="[$€-2]\ #,##0.00_);[Red]\([$€-2]\ #,##0.00\)"/>
  </numFmts>
  <fonts count="78">
    <font>
      <sz val="12"/>
      <color indexed="8"/>
      <name val="Calibri"/>
      <family val="2"/>
    </font>
    <font>
      <sz val="10"/>
      <name val="Arial"/>
      <family val="0"/>
    </font>
    <font>
      <sz val="16"/>
      <color indexed="8"/>
      <name val="Calibri"/>
      <family val="2"/>
    </font>
    <font>
      <b/>
      <sz val="12"/>
      <color indexed="8"/>
      <name val="Calibri"/>
      <family val="2"/>
    </font>
    <font>
      <b/>
      <sz val="14"/>
      <color indexed="8"/>
      <name val="Calibri"/>
      <family val="2"/>
    </font>
    <font>
      <sz val="15"/>
      <color indexed="8"/>
      <name val="Calibri"/>
      <family val="2"/>
    </font>
    <font>
      <strike/>
      <sz val="10"/>
      <color indexed="8"/>
      <name val="Times New Roman"/>
      <family val="1"/>
    </font>
    <font>
      <sz val="10"/>
      <color indexed="8"/>
      <name val="Times New Roman"/>
      <family val="1"/>
    </font>
    <font>
      <i/>
      <sz val="12"/>
      <color indexed="8"/>
      <name val="Calibri"/>
      <family val="2"/>
    </font>
    <font>
      <b/>
      <sz val="16"/>
      <name val="Calibri"/>
      <family val="2"/>
    </font>
    <font>
      <vertAlign val="superscript"/>
      <sz val="12"/>
      <color indexed="8"/>
      <name val="Calibri"/>
      <family val="2"/>
    </font>
    <font>
      <sz val="12"/>
      <name val="Calibri"/>
      <family val="2"/>
    </font>
    <font>
      <sz val="13"/>
      <color indexed="8"/>
      <name val="Calibri"/>
      <family val="2"/>
    </font>
    <font>
      <vertAlign val="superscript"/>
      <sz val="13"/>
      <color indexed="8"/>
      <name val="Calibri"/>
      <family val="2"/>
    </font>
    <font>
      <b/>
      <u val="single"/>
      <sz val="12"/>
      <color indexed="8"/>
      <name val="Calibri"/>
      <family val="2"/>
    </font>
    <font>
      <b/>
      <sz val="14"/>
      <color indexed="55"/>
      <name val="Calibri"/>
      <family val="2"/>
    </font>
    <font>
      <vertAlign val="superscript"/>
      <sz val="12"/>
      <name val="Calibri"/>
      <family val="2"/>
    </font>
    <font>
      <u val="single"/>
      <sz val="12"/>
      <color indexed="8"/>
      <name val="Calibri"/>
      <family val="2"/>
    </font>
    <font>
      <sz val="10"/>
      <color indexed="8"/>
      <name val="Calibri"/>
      <family val="2"/>
    </font>
    <font>
      <b/>
      <sz val="10"/>
      <color indexed="8"/>
      <name val="Calibri"/>
      <family val="2"/>
    </font>
    <font>
      <i/>
      <sz val="10"/>
      <color indexed="8"/>
      <name val="Calibri"/>
      <family val="2"/>
    </font>
    <font>
      <b/>
      <i/>
      <sz val="10"/>
      <color indexed="60"/>
      <name val="Calibri"/>
      <family val="2"/>
    </font>
    <font>
      <b/>
      <sz val="12"/>
      <color indexed="48"/>
      <name val="Calibri"/>
      <family val="2"/>
    </font>
    <font>
      <b/>
      <sz val="12"/>
      <color indexed="33"/>
      <name val="Calibri"/>
      <family val="2"/>
    </font>
    <font>
      <sz val="12"/>
      <color indexed="14"/>
      <name val="Calibri"/>
      <family val="2"/>
    </font>
    <font>
      <sz val="12"/>
      <color indexed="12"/>
      <name val="Calibri"/>
      <family val="2"/>
    </font>
    <font>
      <sz val="12"/>
      <color indexed="50"/>
      <name val="Calibri"/>
      <family val="2"/>
    </font>
    <font>
      <sz val="12"/>
      <color indexed="33"/>
      <name val="Calibri"/>
      <family val="2"/>
    </font>
    <font>
      <sz val="9"/>
      <color indexed="8"/>
      <name val="Calibri"/>
      <family val="2"/>
    </font>
    <font>
      <i/>
      <sz val="10"/>
      <color indexed="8"/>
      <name val="Times New Roman"/>
      <family val="1"/>
    </font>
    <font>
      <b/>
      <vertAlign val="superscript"/>
      <sz val="12"/>
      <color indexed="8"/>
      <name val="Calibri"/>
      <family val="2"/>
    </font>
    <font>
      <b/>
      <sz val="12"/>
      <name val="Calibri"/>
      <family val="2"/>
    </font>
    <font>
      <sz val="12"/>
      <color indexed="8"/>
      <name val="Yu Gothic"/>
      <family val="2"/>
    </font>
    <font>
      <i/>
      <sz val="12"/>
      <color indexed="30"/>
      <name val="Calibri"/>
      <family val="2"/>
    </font>
    <font>
      <sz val="8"/>
      <name val="Calibri"/>
      <family val="2"/>
    </font>
    <font>
      <sz val="11"/>
      <color indexed="8"/>
      <name val="Calibri"/>
      <family val="2"/>
    </font>
    <font>
      <sz val="11"/>
      <color indexed="9"/>
      <name val="Calibri"/>
      <family val="2"/>
    </font>
    <font>
      <sz val="11"/>
      <color indexed="53"/>
      <name val="Calibri"/>
      <family val="2"/>
    </font>
    <font>
      <b/>
      <sz val="11"/>
      <color indexed="52"/>
      <name val="Calibri"/>
      <family val="2"/>
    </font>
    <font>
      <sz val="11"/>
      <color indexed="52"/>
      <name val="Calibri"/>
      <family val="2"/>
    </font>
    <font>
      <sz val="11"/>
      <color indexed="62"/>
      <name val="Calibri"/>
      <family val="2"/>
    </font>
    <font>
      <sz val="11"/>
      <color indexed="33"/>
      <name val="Calibri"/>
      <family val="2"/>
    </font>
    <font>
      <u val="single"/>
      <sz val="12"/>
      <color indexed="30"/>
      <name val="Calibri"/>
      <family val="2"/>
    </font>
    <font>
      <u val="single"/>
      <sz val="12"/>
      <color indexed="25"/>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8"/>
      <name val="Arial"/>
      <family val="2"/>
    </font>
    <font>
      <b/>
      <i/>
      <sz val="12"/>
      <color indexed="3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2"/>
      <color theme="10"/>
      <name val="Calibri"/>
      <family val="2"/>
    </font>
    <font>
      <u val="single"/>
      <sz val="12"/>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Times New Roman"/>
      <family val="1"/>
    </font>
    <font>
      <sz val="11"/>
      <color rgb="FF000000"/>
      <name val="Arial"/>
      <family val="2"/>
    </font>
    <font>
      <b/>
      <i/>
      <sz val="12"/>
      <color rgb="FF0070C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0"/>
        <bgColor indexed="64"/>
      </patternFill>
    </fill>
    <fill>
      <patternFill patternType="solid">
        <fgColor indexed="44"/>
        <bgColor indexed="64"/>
      </patternFill>
    </fill>
    <fill>
      <patternFill patternType="solid">
        <fgColor indexed="11"/>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indexed="60"/>
        <bgColor indexed="64"/>
      </patternFill>
    </fill>
    <fill>
      <patternFill patternType="solid">
        <fgColor indexed="5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medium">
        <color indexed="8"/>
      </top>
      <bottom style="hair">
        <color indexed="8"/>
      </bottom>
    </border>
    <border>
      <left style="hair">
        <color indexed="8"/>
      </left>
      <right style="hair">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color indexed="8"/>
      </left>
      <right style="double">
        <color indexed="8"/>
      </right>
      <top style="double">
        <color indexed="8"/>
      </top>
      <bottom style="double">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0" borderId="2" applyNumberFormat="0" applyFill="0" applyAlignment="0" applyProtection="0"/>
    <xf numFmtId="0" fontId="61" fillId="27" borderId="1" applyNumberFormat="0" applyAlignment="0" applyProtection="0"/>
    <xf numFmtId="0" fontId="62" fillId="28"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5"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157">
    <xf numFmtId="0" fontId="0" fillId="0" borderId="0" xfId="0" applyAlignment="1">
      <alignment/>
    </xf>
    <xf numFmtId="0" fontId="0" fillId="0" borderId="0" xfId="0" applyFont="1" applyBorder="1" applyAlignment="1">
      <alignment horizontal="center" vertical="top"/>
    </xf>
    <xf numFmtId="164" fontId="0" fillId="0" borderId="0" xfId="0" applyNumberFormat="1" applyFont="1" applyBorder="1" applyAlignment="1">
      <alignment horizontal="center" vertical="top"/>
    </xf>
    <xf numFmtId="0" fontId="2" fillId="0" borderId="0" xfId="0" applyFont="1" applyAlignment="1">
      <alignment/>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164" fontId="4"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164" fontId="3"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2" fillId="34" borderId="10" xfId="0" applyFont="1" applyFill="1" applyBorder="1" applyAlignment="1">
      <alignment horizontal="center" vertical="center"/>
    </xf>
    <xf numFmtId="0" fontId="2" fillId="0" borderId="10" xfId="0" applyFont="1" applyBorder="1" applyAlignment="1">
      <alignment horizontal="center" vertical="center"/>
    </xf>
    <xf numFmtId="165" fontId="0" fillId="0" borderId="10" xfId="0" applyNumberFormat="1" applyFont="1" applyBorder="1" applyAlignment="1">
      <alignment horizontal="center" vertical="center" wrapText="1"/>
    </xf>
    <xf numFmtId="166" fontId="0" fillId="0" borderId="10" xfId="0" applyNumberFormat="1" applyFont="1" applyBorder="1" applyAlignment="1">
      <alignment horizontal="center" vertical="center" wrapText="1"/>
    </xf>
    <xf numFmtId="0" fontId="5" fillId="34" borderId="10" xfId="0" applyFont="1" applyFill="1" applyBorder="1" applyAlignment="1">
      <alignment horizontal="center" vertical="center" wrapText="1"/>
    </xf>
    <xf numFmtId="0" fontId="2" fillId="35" borderId="10" xfId="0" applyFont="1" applyFill="1" applyBorder="1" applyAlignment="1">
      <alignment horizontal="center" vertical="center"/>
    </xf>
    <xf numFmtId="0" fontId="5" fillId="36" borderId="10" xfId="0" applyFont="1" applyFill="1" applyBorder="1" applyAlignment="1">
      <alignment horizontal="center" vertical="center" wrapText="1"/>
    </xf>
    <xf numFmtId="164" fontId="0" fillId="0" borderId="10" xfId="0" applyNumberFormat="1" applyFont="1" applyBorder="1" applyAlignment="1">
      <alignment horizontal="center" vertical="center" wrapText="1"/>
    </xf>
    <xf numFmtId="0" fontId="2" fillId="34"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166" fontId="0" fillId="37" borderId="10" xfId="0" applyNumberFormat="1" applyFont="1" applyFill="1" applyBorder="1" applyAlignment="1">
      <alignment horizontal="center" vertical="center" wrapText="1"/>
    </xf>
    <xf numFmtId="164" fontId="0" fillId="37" borderId="10" xfId="0" applyNumberFormat="1" applyFont="1" applyFill="1" applyBorder="1" applyAlignment="1">
      <alignment horizontal="center" vertical="center" wrapText="1"/>
    </xf>
    <xf numFmtId="0" fontId="0" fillId="35" borderId="10" xfId="0" applyFont="1" applyFill="1" applyBorder="1" applyAlignment="1">
      <alignment horizontal="center" vertical="center" wrapText="1"/>
    </xf>
    <xf numFmtId="0" fontId="2" fillId="36" borderId="10" xfId="0" applyFont="1" applyFill="1" applyBorder="1" applyAlignment="1">
      <alignment horizontal="center" vertical="center"/>
    </xf>
    <xf numFmtId="0" fontId="0" fillId="35"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9" fillId="38" borderId="0" xfId="0" applyFont="1" applyFill="1" applyAlignment="1">
      <alignment horizontal="center" vertical="center" wrapText="1"/>
    </xf>
    <xf numFmtId="0" fontId="11" fillId="0" borderId="10" xfId="0" applyFont="1" applyBorder="1" applyAlignment="1">
      <alignment horizontal="center" vertical="center" wrapText="1"/>
    </xf>
    <xf numFmtId="164" fontId="3" fillId="39" borderId="10" xfId="0" applyNumberFormat="1" applyFont="1" applyFill="1" applyBorder="1" applyAlignment="1">
      <alignment horizontal="center" vertical="center" wrapText="1"/>
    </xf>
    <xf numFmtId="0" fontId="3" fillId="39" borderId="10" xfId="0" applyFont="1" applyFill="1" applyBorder="1" applyAlignment="1">
      <alignment horizontal="center" vertical="center" wrapText="1"/>
    </xf>
    <xf numFmtId="0" fontId="0" fillId="0" borderId="0" xfId="0" applyAlignment="1">
      <alignment horizontal="center" vertical="center"/>
    </xf>
    <xf numFmtId="0" fontId="3" fillId="0" borderId="10" xfId="0" applyFont="1" applyBorder="1" applyAlignment="1">
      <alignment horizontal="center" vertical="center"/>
    </xf>
    <xf numFmtId="0" fontId="0" fillId="34" borderId="10" xfId="0" applyFont="1" applyFill="1" applyBorder="1" applyAlignment="1">
      <alignment horizontal="center" vertical="center"/>
    </xf>
    <xf numFmtId="0" fontId="0" fillId="35" borderId="10" xfId="0" applyFont="1" applyFill="1" applyBorder="1" applyAlignment="1">
      <alignment horizontal="center" vertical="center"/>
    </xf>
    <xf numFmtId="0" fontId="0" fillId="36"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xf>
    <xf numFmtId="0" fontId="0" fillId="0" borderId="0" xfId="0" applyFont="1" applyAlignment="1">
      <alignment horizontal="center" vertical="center"/>
    </xf>
    <xf numFmtId="0" fontId="18" fillId="33"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2" fillId="36" borderId="10" xfId="0" applyFont="1" applyFill="1" applyBorder="1" applyAlignment="1">
      <alignment horizontal="center" vertical="center" wrapText="1"/>
    </xf>
    <xf numFmtId="0" fontId="5"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xf>
    <xf numFmtId="49" fontId="0" fillId="40" borderId="14" xfId="0" applyNumberFormat="1" applyFont="1" applyFill="1" applyBorder="1" applyAlignment="1">
      <alignment/>
    </xf>
    <xf numFmtId="0" fontId="0" fillId="40" borderId="15" xfId="0" applyFont="1" applyFill="1" applyBorder="1" applyAlignment="1">
      <alignment/>
    </xf>
    <xf numFmtId="2" fontId="0" fillId="40" borderId="15" xfId="0" applyNumberFormat="1" applyFont="1" applyFill="1" applyBorder="1" applyAlignment="1">
      <alignment/>
    </xf>
    <xf numFmtId="49" fontId="0" fillId="0" borderId="16" xfId="0" applyNumberFormat="1" applyFont="1" applyBorder="1" applyAlignment="1">
      <alignment/>
    </xf>
    <xf numFmtId="0" fontId="0" fillId="0" borderId="15" xfId="0" applyFont="1" applyBorder="1" applyAlignment="1">
      <alignment/>
    </xf>
    <xf numFmtId="2" fontId="0" fillId="0" borderId="15" xfId="0" applyNumberFormat="1" applyFont="1" applyFill="1" applyBorder="1" applyAlignment="1">
      <alignment/>
    </xf>
    <xf numFmtId="49" fontId="0" fillId="41" borderId="17" xfId="0" applyNumberFormat="1" applyFont="1" applyFill="1" applyBorder="1" applyAlignment="1">
      <alignment/>
    </xf>
    <xf numFmtId="0" fontId="0" fillId="41" borderId="15" xfId="0" applyFont="1" applyFill="1" applyBorder="1" applyAlignment="1">
      <alignment/>
    </xf>
    <xf numFmtId="2" fontId="0" fillId="41" borderId="15" xfId="0" applyNumberFormat="1" applyFont="1" applyFill="1" applyBorder="1" applyAlignment="1">
      <alignment/>
    </xf>
    <xf numFmtId="0" fontId="24" fillId="0" borderId="0" xfId="0" applyFont="1" applyAlignment="1">
      <alignment/>
    </xf>
    <xf numFmtId="0" fontId="0" fillId="40" borderId="18" xfId="0" applyFont="1" applyFill="1" applyBorder="1" applyAlignment="1">
      <alignment/>
    </xf>
    <xf numFmtId="2" fontId="25" fillId="40" borderId="18" xfId="0" applyNumberFormat="1" applyFont="1" applyFill="1" applyBorder="1" applyAlignment="1">
      <alignment/>
    </xf>
    <xf numFmtId="0" fontId="0" fillId="0" borderId="10" xfId="0" applyFont="1" applyBorder="1" applyAlignment="1">
      <alignment/>
    </xf>
    <xf numFmtId="2" fontId="25" fillId="0" borderId="10" xfId="0" applyNumberFormat="1" applyFont="1" applyBorder="1" applyAlignment="1">
      <alignment/>
    </xf>
    <xf numFmtId="2" fontId="0" fillId="0" borderId="15" xfId="0" applyNumberFormat="1" applyFont="1" applyBorder="1" applyAlignment="1">
      <alignment/>
    </xf>
    <xf numFmtId="0" fontId="26" fillId="0" borderId="0" xfId="0" applyFont="1" applyAlignment="1">
      <alignment/>
    </xf>
    <xf numFmtId="0" fontId="0" fillId="41" borderId="19" xfId="0" applyFont="1" applyFill="1" applyBorder="1" applyAlignment="1">
      <alignment/>
    </xf>
    <xf numFmtId="2" fontId="25" fillId="41" borderId="19" xfId="0" applyNumberFormat="1" applyFont="1" applyFill="1" applyBorder="1" applyAlignment="1">
      <alignment/>
    </xf>
    <xf numFmtId="0" fontId="27" fillId="40" borderId="18" xfId="0" applyFont="1" applyFill="1" applyBorder="1" applyAlignment="1">
      <alignment/>
    </xf>
    <xf numFmtId="0" fontId="27" fillId="0" borderId="10" xfId="0" applyFont="1" applyBorder="1" applyAlignment="1">
      <alignment/>
    </xf>
    <xf numFmtId="0" fontId="27" fillId="41" borderId="19" xfId="0" applyFont="1" applyFill="1" applyBorder="1" applyAlignment="1">
      <alignment/>
    </xf>
    <xf numFmtId="0" fontId="11" fillId="40" borderId="18" xfId="0" applyFont="1" applyFill="1" applyBorder="1" applyAlignment="1">
      <alignment/>
    </xf>
    <xf numFmtId="0" fontId="11" fillId="0" borderId="10" xfId="0" applyFont="1" applyBorder="1" applyAlignment="1">
      <alignment/>
    </xf>
    <xf numFmtId="0" fontId="11" fillId="41" borderId="19" xfId="0" applyFont="1" applyFill="1" applyBorder="1" applyAlignment="1">
      <alignment/>
    </xf>
    <xf numFmtId="2" fontId="0" fillId="40" borderId="18" xfId="0" applyNumberFormat="1" applyFont="1" applyFill="1" applyBorder="1" applyAlignment="1">
      <alignment/>
    </xf>
    <xf numFmtId="0" fontId="0" fillId="0" borderId="0" xfId="0" applyFont="1" applyBorder="1" applyAlignment="1">
      <alignment vertical="center" wrapText="1"/>
    </xf>
    <xf numFmtId="2" fontId="0" fillId="0" borderId="10" xfId="0" applyNumberFormat="1" applyFont="1" applyBorder="1" applyAlignment="1">
      <alignment/>
    </xf>
    <xf numFmtId="2" fontId="0" fillId="41" borderId="19" xfId="0" applyNumberFormat="1" applyFont="1" applyFill="1" applyBorder="1" applyAlignment="1">
      <alignment/>
    </xf>
    <xf numFmtId="164" fontId="11" fillId="0" borderId="10" xfId="0" applyNumberFormat="1" applyFont="1" applyBorder="1" applyAlignment="1">
      <alignment horizontal="center" vertical="center" wrapText="1"/>
    </xf>
    <xf numFmtId="0" fontId="28" fillId="35" borderId="10" xfId="0" applyFont="1" applyFill="1" applyBorder="1" applyAlignment="1">
      <alignment horizontal="center" vertical="center" wrapText="1"/>
    </xf>
    <xf numFmtId="164" fontId="0" fillId="0" borderId="10" xfId="0" applyNumberFormat="1" applyFont="1" applyBorder="1" applyAlignment="1">
      <alignment horizontal="center" vertical="center"/>
    </xf>
    <xf numFmtId="0" fontId="3" fillId="0" borderId="10" xfId="0" applyFont="1" applyBorder="1" applyAlignment="1">
      <alignment vertical="center"/>
    </xf>
    <xf numFmtId="164" fontId="3" fillId="33"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167" fontId="0" fillId="0" borderId="10" xfId="0" applyNumberFormat="1" applyFont="1" applyBorder="1" applyAlignment="1">
      <alignment horizontal="center" vertical="center" wrapText="1"/>
    </xf>
    <xf numFmtId="167" fontId="0"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4" fontId="0" fillId="0" borderId="10" xfId="0" applyNumberFormat="1" applyFont="1" applyBorder="1" applyAlignment="1">
      <alignment horizontal="center" vertical="center"/>
    </xf>
    <xf numFmtId="168" fontId="0" fillId="0" borderId="10" xfId="0" applyNumberFormat="1" applyFont="1" applyBorder="1" applyAlignment="1">
      <alignment horizontal="center" vertical="center" wrapText="1"/>
    </xf>
    <xf numFmtId="164" fontId="31" fillId="0" borderId="10" xfId="0" applyNumberFormat="1" applyFont="1" applyBorder="1" applyAlignment="1">
      <alignment horizontal="center" vertical="center" wrapText="1"/>
    </xf>
    <xf numFmtId="168" fontId="11" fillId="0" borderId="10" xfId="0" applyNumberFormat="1" applyFont="1" applyBorder="1" applyAlignment="1">
      <alignment horizontal="center" vertical="center" wrapText="1"/>
    </xf>
    <xf numFmtId="0" fontId="0" fillId="42" borderId="0" xfId="0" applyFill="1" applyAlignment="1">
      <alignment/>
    </xf>
    <xf numFmtId="0" fontId="2" fillId="0" borderId="0" xfId="0" applyFont="1" applyBorder="1" applyAlignment="1">
      <alignment horizontal="center" vertical="center"/>
    </xf>
    <xf numFmtId="2" fontId="0" fillId="0" borderId="10" xfId="0" applyNumberFormat="1" applyFont="1" applyBorder="1" applyAlignment="1">
      <alignment horizontal="center" vertical="center" wrapText="1"/>
    </xf>
    <xf numFmtId="164" fontId="0" fillId="0" borderId="0" xfId="0" applyNumberFormat="1" applyAlignment="1">
      <alignment/>
    </xf>
    <xf numFmtId="0" fontId="2" fillId="0" borderId="0" xfId="0" applyFont="1" applyFill="1" applyBorder="1" applyAlignment="1">
      <alignment horizontal="center" vertical="center"/>
    </xf>
    <xf numFmtId="0" fontId="32" fillId="0" borderId="0" xfId="0" applyFont="1" applyAlignment="1">
      <alignment/>
    </xf>
    <xf numFmtId="0" fontId="4" fillId="42" borderId="10" xfId="0" applyFont="1" applyFill="1" applyBorder="1" applyAlignment="1">
      <alignment horizontal="center" vertical="center"/>
    </xf>
    <xf numFmtId="0" fontId="4" fillId="42" borderId="10" xfId="0" applyFont="1" applyFill="1" applyBorder="1" applyAlignment="1">
      <alignment horizontal="center" vertical="center" wrapText="1"/>
    </xf>
    <xf numFmtId="0" fontId="3" fillId="42" borderId="10" xfId="0" applyFont="1" applyFill="1" applyBorder="1" applyAlignment="1">
      <alignment horizontal="center" vertical="center"/>
    </xf>
    <xf numFmtId="0" fontId="2" fillId="0" borderId="10" xfId="0" applyFont="1" applyBorder="1" applyAlignment="1">
      <alignment horizontal="center" vertical="center" wrapText="1"/>
    </xf>
    <xf numFmtId="0" fontId="3" fillId="37" borderId="10" xfId="0" applyFont="1" applyFill="1" applyBorder="1" applyAlignment="1">
      <alignment horizontal="center" vertical="center" wrapText="1"/>
    </xf>
    <xf numFmtId="0" fontId="75" fillId="37" borderId="1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76" fillId="0" borderId="0" xfId="0" applyFont="1" applyAlignment="1">
      <alignment wrapText="1"/>
    </xf>
    <xf numFmtId="6" fontId="76" fillId="0" borderId="0" xfId="0" applyNumberFormat="1" applyFont="1" applyAlignment="1">
      <alignment/>
    </xf>
    <xf numFmtId="0" fontId="3" fillId="0" borderId="10" xfId="0" applyFont="1" applyBorder="1" applyAlignment="1">
      <alignment horizontal="center" vertical="center" wrapText="1"/>
    </xf>
    <xf numFmtId="0" fontId="2" fillId="34" borderId="20"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 fillId="34" borderId="23" xfId="0" applyFont="1" applyFill="1" applyBorder="1" applyAlignment="1">
      <alignment horizontal="center" vertical="center"/>
    </xf>
    <xf numFmtId="0" fontId="0" fillId="0" borderId="24" xfId="0" applyBorder="1" applyAlignment="1">
      <alignment horizontal="center" vertical="center"/>
    </xf>
    <xf numFmtId="0" fontId="76" fillId="0" borderId="20" xfId="0" applyFont="1" applyBorder="1" applyAlignment="1">
      <alignment horizontal="center" vertical="center"/>
    </xf>
    <xf numFmtId="0" fontId="2" fillId="34" borderId="10" xfId="0" applyFont="1" applyFill="1" applyBorder="1" applyAlignment="1">
      <alignment horizontal="center" vertical="center"/>
    </xf>
    <xf numFmtId="164" fontId="3" fillId="39" borderId="25" xfId="0" applyNumberFormat="1" applyFont="1" applyFill="1" applyBorder="1" applyAlignment="1">
      <alignment horizontal="center" vertical="center" wrapText="1"/>
    </xf>
    <xf numFmtId="164" fontId="3" fillId="39" borderId="26"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34" borderId="10" xfId="0" applyFont="1" applyFill="1" applyBorder="1" applyAlignment="1">
      <alignment horizontal="center" vertical="center"/>
    </xf>
    <xf numFmtId="0" fontId="12" fillId="34"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10" xfId="0" applyFont="1" applyBorder="1" applyAlignment="1">
      <alignment horizontal="center" vertical="center" wrapText="1"/>
    </xf>
    <xf numFmtId="0" fontId="5" fillId="34"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2" fillId="35" borderId="10" xfId="0" applyFont="1" applyFill="1" applyBorder="1" applyAlignment="1">
      <alignment horizontal="center" vertical="center"/>
    </xf>
    <xf numFmtId="164" fontId="3" fillId="39" borderId="10" xfId="0" applyNumberFormat="1" applyFont="1" applyFill="1" applyBorder="1" applyAlignment="1">
      <alignment horizontal="center" vertical="center" wrapText="1"/>
    </xf>
    <xf numFmtId="0" fontId="0" fillId="40" borderId="18" xfId="0" applyFont="1" applyFill="1" applyBorder="1" applyAlignment="1">
      <alignment horizontal="center" vertical="center"/>
    </xf>
    <xf numFmtId="0" fontId="77" fillId="0" borderId="28" xfId="0" applyFont="1" applyBorder="1" applyAlignment="1">
      <alignment horizontal="center" vertical="center"/>
    </xf>
    <xf numFmtId="0" fontId="77" fillId="0" borderId="29" xfId="0" applyFont="1" applyBorder="1" applyAlignment="1">
      <alignment horizontal="center" vertical="center"/>
    </xf>
    <xf numFmtId="0" fontId="77" fillId="0" borderId="30" xfId="0" applyFont="1" applyBorder="1" applyAlignment="1">
      <alignment horizontal="center" vertical="center"/>
    </xf>
    <xf numFmtId="0" fontId="77" fillId="0" borderId="31" xfId="0" applyFont="1" applyBorder="1" applyAlignment="1">
      <alignment horizontal="center" vertical="center"/>
    </xf>
    <xf numFmtId="0" fontId="77" fillId="0" borderId="32" xfId="0" applyFont="1" applyBorder="1" applyAlignment="1">
      <alignment horizontal="center" vertical="center"/>
    </xf>
    <xf numFmtId="0" fontId="77" fillId="0" borderId="33" xfId="0" applyFont="1" applyBorder="1" applyAlignment="1">
      <alignment horizontal="center" vertical="center"/>
    </xf>
    <xf numFmtId="0" fontId="4" fillId="33" borderId="10" xfId="0" applyFont="1" applyFill="1" applyBorder="1" applyAlignment="1">
      <alignment horizontal="center" vertical="center" wrapText="1"/>
    </xf>
    <xf numFmtId="0" fontId="3" fillId="0" borderId="34" xfId="0" applyFont="1" applyBorder="1" applyAlignment="1">
      <alignment horizontal="center" vertical="center" wrapText="1"/>
    </xf>
    <xf numFmtId="164" fontId="20" fillId="0" borderId="10" xfId="0" applyNumberFormat="1" applyFont="1" applyBorder="1" applyAlignment="1">
      <alignment horizontal="center" vertical="center" wrapText="1"/>
    </xf>
    <xf numFmtId="0" fontId="0" fillId="0" borderId="34" xfId="0" applyFont="1" applyBorder="1" applyAlignment="1">
      <alignment horizontal="justify" vertical="center" wrapText="1"/>
    </xf>
    <xf numFmtId="0" fontId="0" fillId="0" borderId="0" xfId="0" applyFont="1" applyBorder="1" applyAlignment="1">
      <alignment horizontal="center" vertical="center" wrapText="1"/>
    </xf>
    <xf numFmtId="0" fontId="2" fillId="0" borderId="0" xfId="0" applyFont="1" applyBorder="1" applyAlignment="1">
      <alignment horizontal="center" vertical="center"/>
    </xf>
    <xf numFmtId="0" fontId="2" fillId="36" borderId="10" xfId="0" applyFont="1" applyFill="1" applyBorder="1" applyAlignment="1">
      <alignment horizontal="center" vertical="center"/>
    </xf>
    <xf numFmtId="0" fontId="18" fillId="0" borderId="25"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6" xfId="0" applyFont="1" applyBorder="1" applyAlignment="1">
      <alignment horizontal="center" vertical="center" wrapText="1"/>
    </xf>
    <xf numFmtId="0" fontId="2" fillId="36" borderId="10" xfId="0" applyFont="1" applyFill="1" applyBorder="1" applyAlignment="1">
      <alignment horizontal="center" vertical="center" wrapText="1"/>
    </xf>
    <xf numFmtId="0" fontId="0" fillId="43" borderId="10" xfId="0" applyFont="1" applyFill="1" applyBorder="1" applyAlignment="1">
      <alignment horizontal="left" vertical="center" wrapText="1"/>
    </xf>
    <xf numFmtId="0" fontId="0" fillId="43" borderId="10" xfId="0" applyFont="1" applyFill="1" applyBorder="1" applyAlignment="1">
      <alignment horizontal="center" vertical="center" wrapText="1"/>
    </xf>
    <xf numFmtId="0" fontId="0" fillId="0" borderId="10" xfId="0" applyFont="1" applyBorder="1" applyAlignment="1">
      <alignment horizontal="center" vertical="center"/>
    </xf>
    <xf numFmtId="0" fontId="3" fillId="42" borderId="1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CC33"/>
      <rgbColor rgb="000000FF"/>
      <rgbColor rgb="00FFFF00"/>
      <rgbColor rgb="00CC00CC"/>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66"/>
      <rgbColor rgb="00FFFF00"/>
      <rgbColor rgb="0000FFFF"/>
      <rgbColor rgb="00800080"/>
      <rgbColor rgb="00800000"/>
      <rgbColor rgb="00008080"/>
      <rgbColor rgb="000000FF"/>
      <rgbColor rgb="0000CCFF"/>
      <rgbColor rgb="00CCFFFF"/>
      <rgbColor rgb="00CCFFCC"/>
      <rgbColor rgb="00FFFF99"/>
      <rgbColor rgb="0066CCFF"/>
      <rgbColor rgb="00FF99FF"/>
      <rgbColor rgb="00CC99FF"/>
      <rgbColor rgb="00FFCC99"/>
      <rgbColor rgb="006666FF"/>
      <rgbColor rgb="0033CCCC"/>
      <rgbColor rgb="0066CC00"/>
      <rgbColor rgb="00FFCC00"/>
      <rgbColor rgb="00FF9900"/>
      <rgbColor rgb="00FF6600"/>
      <rgbColor rgb="00666699"/>
      <rgbColor rgb="00BF819E"/>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9"/>
  <sheetViews>
    <sheetView zoomScalePageLayoutView="0" workbookViewId="0" topLeftCell="A1">
      <selection activeCell="E14" sqref="E14:G14"/>
    </sheetView>
  </sheetViews>
  <sheetFormatPr defaultColWidth="10.50390625" defaultRowHeight="15.75"/>
  <cols>
    <col min="1" max="1" width="5.25390625" style="1" customWidth="1"/>
    <col min="2" max="2" width="51.25390625" style="1" customWidth="1"/>
    <col min="3" max="3" width="25.25390625" style="2" customWidth="1"/>
    <col min="4" max="4" width="38.125" style="1" customWidth="1"/>
    <col min="5" max="5" width="14.625" style="0" customWidth="1"/>
    <col min="6" max="6" width="14.75390625" style="0" customWidth="1"/>
    <col min="7" max="7" width="13.75390625" style="0" customWidth="1"/>
    <col min="8" max="8" width="12.875" style="3" customWidth="1"/>
    <col min="9" max="255" width="8.75390625" style="0" customWidth="1"/>
  </cols>
  <sheetData>
    <row r="1" spans="1:8" ht="63">
      <c r="A1" s="4" t="s">
        <v>0</v>
      </c>
      <c r="B1" s="5" t="s">
        <v>1</v>
      </c>
      <c r="C1" s="6" t="s">
        <v>2</v>
      </c>
      <c r="D1" s="5" t="s">
        <v>3</v>
      </c>
      <c r="E1" s="7" t="s">
        <v>4</v>
      </c>
      <c r="F1" s="8" t="s">
        <v>5</v>
      </c>
      <c r="G1" s="9" t="s">
        <v>6</v>
      </c>
      <c r="H1" s="10" t="s">
        <v>7</v>
      </c>
    </row>
    <row r="2" spans="1:8" ht="15.75">
      <c r="A2" s="123">
        <v>702</v>
      </c>
      <c r="B2" s="12" t="s">
        <v>8</v>
      </c>
      <c r="C2" s="13"/>
      <c r="D2" s="127" t="s">
        <v>9</v>
      </c>
      <c r="E2" s="115" t="s">
        <v>10</v>
      </c>
      <c r="F2" s="115"/>
      <c r="G2" s="115"/>
      <c r="H2" s="118" t="s">
        <v>11</v>
      </c>
    </row>
    <row r="3" spans="1:8" ht="15.75">
      <c r="A3" s="123"/>
      <c r="B3" s="14" t="s">
        <v>12</v>
      </c>
      <c r="C3" s="17">
        <v>15.38</v>
      </c>
      <c r="D3" s="127"/>
      <c r="E3" s="115"/>
      <c r="F3" s="115"/>
      <c r="G3" s="115"/>
      <c r="H3" s="118"/>
    </row>
    <row r="4" spans="1:8" ht="15.75">
      <c r="A4" s="123"/>
      <c r="B4" s="14" t="s">
        <v>13</v>
      </c>
      <c r="C4" s="17">
        <v>20.02</v>
      </c>
      <c r="D4" s="127"/>
      <c r="E4" s="115"/>
      <c r="F4" s="115"/>
      <c r="G4" s="115"/>
      <c r="H4" s="118"/>
    </row>
    <row r="5" spans="1:8" ht="15.75">
      <c r="A5" s="123"/>
      <c r="B5" s="14" t="s">
        <v>14</v>
      </c>
      <c r="C5" s="17">
        <v>24.66</v>
      </c>
      <c r="D5" s="127"/>
      <c r="E5" s="115"/>
      <c r="F5" s="115"/>
      <c r="G5" s="115"/>
      <c r="H5" s="118"/>
    </row>
    <row r="6" spans="1:8" ht="15.75">
      <c r="A6" s="123"/>
      <c r="B6" s="14" t="s">
        <v>15</v>
      </c>
      <c r="C6" s="17">
        <v>28.97</v>
      </c>
      <c r="D6" s="127"/>
      <c r="E6" s="115"/>
      <c r="F6" s="115"/>
      <c r="G6" s="115"/>
      <c r="H6" s="118"/>
    </row>
    <row r="7" spans="1:8" ht="15.75">
      <c r="A7" s="123"/>
      <c r="B7" s="14" t="s">
        <v>16</v>
      </c>
      <c r="C7" s="17">
        <v>34.4</v>
      </c>
      <c r="D7" s="127"/>
      <c r="E7" s="115"/>
      <c r="F7" s="115"/>
      <c r="G7" s="115"/>
      <c r="H7" s="118"/>
    </row>
    <row r="8" spans="1:8" ht="15.75">
      <c r="A8" s="123"/>
      <c r="B8" s="14" t="s">
        <v>17</v>
      </c>
      <c r="C8" s="17">
        <v>39.88</v>
      </c>
      <c r="D8" s="127"/>
      <c r="E8" s="115"/>
      <c r="F8" s="115"/>
      <c r="G8" s="115"/>
      <c r="H8" s="118"/>
    </row>
    <row r="9" spans="1:8" ht="15.75">
      <c r="A9" s="123"/>
      <c r="B9" s="14" t="s">
        <v>18</v>
      </c>
      <c r="C9" s="17">
        <v>45.66</v>
      </c>
      <c r="D9" s="127"/>
      <c r="E9" s="115"/>
      <c r="F9" s="115"/>
      <c r="G9" s="115"/>
      <c r="H9" s="118"/>
    </row>
    <row r="10" spans="1:8" ht="15.75">
      <c r="A10" s="123"/>
      <c r="B10" s="14" t="s">
        <v>19</v>
      </c>
      <c r="C10" s="17">
        <v>6.81</v>
      </c>
      <c r="D10" s="127"/>
      <c r="E10" s="115"/>
      <c r="F10" s="115"/>
      <c r="G10" s="115"/>
      <c r="H10" s="118"/>
    </row>
    <row r="11" spans="1:8" ht="15.75">
      <c r="A11" s="11">
        <v>1882</v>
      </c>
      <c r="B11" s="12" t="s">
        <v>20</v>
      </c>
      <c r="C11" s="18" t="s">
        <v>21</v>
      </c>
      <c r="D11" s="127" t="s">
        <v>309</v>
      </c>
      <c r="E11" s="128" t="s">
        <v>22</v>
      </c>
      <c r="F11" s="133" t="s">
        <v>10</v>
      </c>
      <c r="G11" s="130" t="s">
        <v>22</v>
      </c>
      <c r="H11" s="118" t="s">
        <v>23</v>
      </c>
    </row>
    <row r="12" spans="1:8" ht="78.75">
      <c r="A12" s="11">
        <v>1883</v>
      </c>
      <c r="B12" s="12" t="s">
        <v>24</v>
      </c>
      <c r="C12" s="95" t="s">
        <v>310</v>
      </c>
      <c r="D12" s="127"/>
      <c r="E12" s="128"/>
      <c r="F12" s="133"/>
      <c r="G12" s="130"/>
      <c r="H12" s="118"/>
    </row>
    <row r="13" spans="1:8" ht="47.25">
      <c r="A13" s="11">
        <v>21</v>
      </c>
      <c r="B13" s="12" t="s">
        <v>25</v>
      </c>
      <c r="C13" s="18" t="s">
        <v>26</v>
      </c>
      <c r="D13" s="14" t="s">
        <v>27</v>
      </c>
      <c r="E13" s="23" t="s">
        <v>28</v>
      </c>
      <c r="F13" s="24" t="s">
        <v>10</v>
      </c>
      <c r="G13" s="25" t="s">
        <v>28</v>
      </c>
      <c r="H13" s="16" t="s">
        <v>11</v>
      </c>
    </row>
    <row r="14" spans="1:8" ht="126">
      <c r="A14" s="11"/>
      <c r="B14" s="12" t="s">
        <v>29</v>
      </c>
      <c r="C14" s="26" t="s">
        <v>30</v>
      </c>
      <c r="D14" s="17" t="s">
        <v>31</v>
      </c>
      <c r="E14" s="119" t="s">
        <v>32</v>
      </c>
      <c r="F14" s="119"/>
      <c r="G14" s="119"/>
      <c r="H14" s="16" t="s">
        <v>11</v>
      </c>
    </row>
    <row r="15" spans="1:8" ht="15.75">
      <c r="A15" s="123">
        <v>127</v>
      </c>
      <c r="B15" s="131" t="s">
        <v>33</v>
      </c>
      <c r="C15" s="27" t="s">
        <v>34</v>
      </c>
      <c r="D15" s="132" t="s">
        <v>35</v>
      </c>
      <c r="E15" s="115" t="s">
        <v>36</v>
      </c>
      <c r="F15" s="115"/>
      <c r="G15" s="115"/>
      <c r="H15" s="118" t="s">
        <v>11</v>
      </c>
    </row>
    <row r="16" spans="1:8" ht="15.75">
      <c r="A16" s="123"/>
      <c r="B16" s="131"/>
      <c r="C16" s="28" t="s">
        <v>37</v>
      </c>
      <c r="D16" s="132"/>
      <c r="E16" s="115"/>
      <c r="F16" s="115"/>
      <c r="G16" s="115"/>
      <c r="H16" s="118"/>
    </row>
    <row r="17" spans="1:8" ht="15.75">
      <c r="A17" s="123"/>
      <c r="B17" s="131"/>
      <c r="C17" s="28" t="s">
        <v>38</v>
      </c>
      <c r="D17" s="132"/>
      <c r="E17" s="115"/>
      <c r="F17" s="115"/>
      <c r="G17" s="115"/>
      <c r="H17" s="118"/>
    </row>
    <row r="18" spans="1:8" ht="105">
      <c r="A18" s="11"/>
      <c r="B18" s="103" t="s">
        <v>243</v>
      </c>
      <c r="C18" s="28" t="s">
        <v>244</v>
      </c>
      <c r="D18" s="104" t="s">
        <v>245</v>
      </c>
      <c r="E18" s="109" t="s">
        <v>32</v>
      </c>
      <c r="F18" s="110"/>
      <c r="G18" s="111"/>
      <c r="H18" s="102" t="s">
        <v>246</v>
      </c>
    </row>
    <row r="19" spans="1:8" ht="157.5">
      <c r="A19" s="11">
        <v>672</v>
      </c>
      <c r="B19" s="12" t="s">
        <v>247</v>
      </c>
      <c r="C19" s="22" t="s">
        <v>39</v>
      </c>
      <c r="D19" s="14" t="s">
        <v>248</v>
      </c>
      <c r="E19" s="15" t="s">
        <v>32</v>
      </c>
      <c r="F19" s="29" t="s">
        <v>40</v>
      </c>
      <c r="G19" s="30" t="s">
        <v>32</v>
      </c>
      <c r="H19" s="16" t="s">
        <v>11</v>
      </c>
    </row>
    <row r="20" spans="1:8" ht="31.5">
      <c r="A20" s="123"/>
      <c r="B20" s="124" t="s">
        <v>249</v>
      </c>
      <c r="C20" s="22" t="s">
        <v>250</v>
      </c>
      <c r="D20" s="127" t="s">
        <v>252</v>
      </c>
      <c r="E20" s="128" t="s">
        <v>41</v>
      </c>
      <c r="F20" s="129" t="s">
        <v>40</v>
      </c>
      <c r="G20" s="130" t="s">
        <v>42</v>
      </c>
      <c r="H20" s="118" t="s">
        <v>23</v>
      </c>
    </row>
    <row r="21" spans="1:8" ht="31.5">
      <c r="A21" s="123"/>
      <c r="B21" s="125"/>
      <c r="C21" s="22" t="s">
        <v>251</v>
      </c>
      <c r="D21" s="127"/>
      <c r="E21" s="128"/>
      <c r="F21" s="129"/>
      <c r="G21" s="130"/>
      <c r="H21" s="118"/>
    </row>
    <row r="22" spans="1:8" ht="47.25">
      <c r="A22" s="123"/>
      <c r="B22" s="125"/>
      <c r="C22" s="22" t="s">
        <v>43</v>
      </c>
      <c r="D22" s="127"/>
      <c r="E22" s="128"/>
      <c r="F22" s="129"/>
      <c r="G22" s="130"/>
      <c r="H22" s="118"/>
    </row>
    <row r="23" spans="1:8" ht="31.5">
      <c r="A23" s="11"/>
      <c r="B23" s="126"/>
      <c r="C23" s="22" t="s">
        <v>44</v>
      </c>
      <c r="D23" s="127"/>
      <c r="E23" s="128"/>
      <c r="F23" s="129"/>
      <c r="G23" s="130"/>
      <c r="H23" s="118"/>
    </row>
    <row r="24" spans="1:8" ht="21">
      <c r="A24" s="11">
        <v>1256</v>
      </c>
      <c r="B24" s="12" t="s">
        <v>45</v>
      </c>
      <c r="C24" s="22" t="s">
        <v>46</v>
      </c>
      <c r="D24" s="14" t="s">
        <v>253</v>
      </c>
      <c r="E24" s="19" t="s">
        <v>28</v>
      </c>
      <c r="F24" s="31" t="s">
        <v>10</v>
      </c>
      <c r="G24" s="21" t="s">
        <v>28</v>
      </c>
      <c r="H24" s="16" t="s">
        <v>23</v>
      </c>
    </row>
    <row r="25" spans="1:8" ht="110.25">
      <c r="A25" s="11"/>
      <c r="B25" s="12" t="s">
        <v>285</v>
      </c>
      <c r="C25" s="106" t="s">
        <v>286</v>
      </c>
      <c r="D25" s="14" t="s">
        <v>287</v>
      </c>
      <c r="E25" s="19"/>
      <c r="F25" s="31"/>
      <c r="G25" s="21"/>
      <c r="H25" s="16" t="s">
        <v>11</v>
      </c>
    </row>
    <row r="26" spans="1:8" ht="78.75">
      <c r="A26" s="11">
        <v>141</v>
      </c>
      <c r="B26" s="12" t="s">
        <v>288</v>
      </c>
      <c r="C26" s="106"/>
      <c r="D26" s="14" t="s">
        <v>289</v>
      </c>
      <c r="E26" s="19"/>
      <c r="F26" s="31"/>
      <c r="G26" s="21"/>
      <c r="H26" s="16" t="s">
        <v>290</v>
      </c>
    </row>
    <row r="27" spans="1:8" ht="78.75">
      <c r="A27" s="11"/>
      <c r="B27" s="12" t="s">
        <v>291</v>
      </c>
      <c r="C27" s="107">
        <v>10000</v>
      </c>
      <c r="D27" s="14" t="s">
        <v>292</v>
      </c>
      <c r="E27" s="114" t="s">
        <v>293</v>
      </c>
      <c r="F27" s="110"/>
      <c r="G27" s="111"/>
      <c r="H27" s="16" t="s">
        <v>23</v>
      </c>
    </row>
    <row r="28" spans="1:8" ht="173.25">
      <c r="A28" s="32"/>
      <c r="B28" s="12" t="s">
        <v>254</v>
      </c>
      <c r="C28" s="33" t="s">
        <v>47</v>
      </c>
      <c r="D28" s="14"/>
      <c r="E28" s="119" t="s">
        <v>36</v>
      </c>
      <c r="F28" s="119"/>
      <c r="G28" s="119"/>
      <c r="H28" s="120" t="s">
        <v>48</v>
      </c>
    </row>
    <row r="29" spans="1:8" ht="128.25">
      <c r="A29" s="32"/>
      <c r="B29" s="12" t="s">
        <v>49</v>
      </c>
      <c r="C29" s="22" t="s">
        <v>50</v>
      </c>
      <c r="D29" s="34" t="s">
        <v>51</v>
      </c>
      <c r="E29" s="119"/>
      <c r="F29" s="119"/>
      <c r="G29" s="119"/>
      <c r="H29" s="120"/>
    </row>
    <row r="30" spans="1:8" ht="94.5">
      <c r="A30" s="32"/>
      <c r="B30" s="12" t="s">
        <v>52</v>
      </c>
      <c r="C30" s="22" t="s">
        <v>53</v>
      </c>
      <c r="D30" s="34" t="s">
        <v>255</v>
      </c>
      <c r="E30" s="119"/>
      <c r="F30" s="119"/>
      <c r="G30" s="119"/>
      <c r="H30" s="120"/>
    </row>
    <row r="31" spans="1:8" ht="110.25">
      <c r="A31" s="11"/>
      <c r="B31" s="12" t="s">
        <v>54</v>
      </c>
      <c r="C31" s="22" t="s">
        <v>55</v>
      </c>
      <c r="D31" s="34" t="s">
        <v>56</v>
      </c>
      <c r="E31" s="119"/>
      <c r="F31" s="119"/>
      <c r="G31" s="119"/>
      <c r="H31" s="120"/>
    </row>
    <row r="32" spans="1:8" ht="78.75">
      <c r="A32" s="11" t="s">
        <v>57</v>
      </c>
      <c r="B32" s="12" t="s">
        <v>58</v>
      </c>
      <c r="C32" s="22" t="s">
        <v>59</v>
      </c>
      <c r="D32" s="14" t="s">
        <v>60</v>
      </c>
      <c r="E32" s="121" t="s">
        <v>36</v>
      </c>
      <c r="F32" s="121"/>
      <c r="G32" s="121"/>
      <c r="H32" s="16" t="s">
        <v>23</v>
      </c>
    </row>
    <row r="33" spans="1:8" ht="126">
      <c r="A33" s="11">
        <v>603</v>
      </c>
      <c r="B33" s="12" t="s">
        <v>61</v>
      </c>
      <c r="C33" s="22" t="s">
        <v>256</v>
      </c>
      <c r="D33" s="14" t="s">
        <v>62</v>
      </c>
      <c r="E33" s="122" t="s">
        <v>63</v>
      </c>
      <c r="F33" s="122"/>
      <c r="G33" s="122"/>
      <c r="H33" s="16" t="s">
        <v>23</v>
      </c>
    </row>
    <row r="34" spans="1:8" ht="110.25">
      <c r="A34" s="4">
        <v>1757</v>
      </c>
      <c r="B34" s="12" t="s">
        <v>64</v>
      </c>
      <c r="C34" s="22" t="s">
        <v>65</v>
      </c>
      <c r="D34" s="14" t="s">
        <v>257</v>
      </c>
      <c r="E34" s="115" t="s">
        <v>66</v>
      </c>
      <c r="F34" s="115"/>
      <c r="G34" s="115"/>
      <c r="H34" s="16" t="s">
        <v>23</v>
      </c>
    </row>
    <row r="35" spans="1:8" ht="157.5">
      <c r="A35" s="11">
        <v>379</v>
      </c>
      <c r="B35" s="12" t="s">
        <v>67</v>
      </c>
      <c r="C35" s="22" t="s">
        <v>68</v>
      </c>
      <c r="D35" s="14" t="s">
        <v>69</v>
      </c>
      <c r="E35" s="115" t="s">
        <v>66</v>
      </c>
      <c r="F35" s="115"/>
      <c r="G35" s="115"/>
      <c r="H35" s="16" t="s">
        <v>23</v>
      </c>
    </row>
    <row r="36" spans="1:8" ht="144.75">
      <c r="A36" s="11">
        <v>2000</v>
      </c>
      <c r="B36" s="12" t="s">
        <v>70</v>
      </c>
      <c r="C36" s="14" t="s">
        <v>71</v>
      </c>
      <c r="D36" s="14" t="s">
        <v>72</v>
      </c>
      <c r="E36" s="15" t="s">
        <v>28</v>
      </c>
      <c r="F36" s="15" t="s">
        <v>10</v>
      </c>
      <c r="G36" s="15" t="s">
        <v>28</v>
      </c>
      <c r="H36" s="16" t="s">
        <v>73</v>
      </c>
    </row>
    <row r="37" spans="1:8" ht="94.5">
      <c r="A37" s="105"/>
      <c r="B37" s="12" t="s">
        <v>258</v>
      </c>
      <c r="C37" s="14" t="s">
        <v>259</v>
      </c>
      <c r="D37" s="14" t="s">
        <v>260</v>
      </c>
      <c r="E37" s="112" t="s">
        <v>261</v>
      </c>
      <c r="F37" s="113"/>
      <c r="G37" s="113"/>
      <c r="H37" s="94" t="s">
        <v>23</v>
      </c>
    </row>
    <row r="38" spans="2:4" ht="21">
      <c r="B38" s="35" t="s">
        <v>74</v>
      </c>
      <c r="C38" s="116" t="s">
        <v>75</v>
      </c>
      <c r="D38" s="36">
        <v>1296</v>
      </c>
    </row>
    <row r="39" spans="2:4" ht="21">
      <c r="B39" s="35" t="s">
        <v>77</v>
      </c>
      <c r="C39" s="117"/>
      <c r="D39" s="35" t="s">
        <v>78</v>
      </c>
    </row>
    <row r="40" ht="54.75" customHeight="1"/>
  </sheetData>
  <sheetProtection selectLockedCells="1" selectUnlockedCells="1"/>
  <mergeCells count="32">
    <mergeCell ref="A2:A10"/>
    <mergeCell ref="D2:D10"/>
    <mergeCell ref="E2:G10"/>
    <mergeCell ref="H2:H10"/>
    <mergeCell ref="D11:D12"/>
    <mergeCell ref="E11:E12"/>
    <mergeCell ref="F11:F12"/>
    <mergeCell ref="G11:G12"/>
    <mergeCell ref="H11:H12"/>
    <mergeCell ref="E14:G14"/>
    <mergeCell ref="A15:A17"/>
    <mergeCell ref="B15:B17"/>
    <mergeCell ref="D15:D17"/>
    <mergeCell ref="E15:G17"/>
    <mergeCell ref="H15:H17"/>
    <mergeCell ref="E34:G34"/>
    <mergeCell ref="A20:A22"/>
    <mergeCell ref="B20:B23"/>
    <mergeCell ref="D20:D23"/>
    <mergeCell ref="E20:E23"/>
    <mergeCell ref="F20:F23"/>
    <mergeCell ref="G20:G23"/>
    <mergeCell ref="E18:G18"/>
    <mergeCell ref="E37:G37"/>
    <mergeCell ref="E27:G27"/>
    <mergeCell ref="E35:G35"/>
    <mergeCell ref="C38:C39"/>
    <mergeCell ref="H20:H23"/>
    <mergeCell ref="E28:G31"/>
    <mergeCell ref="H28:H31"/>
    <mergeCell ref="E32:G32"/>
    <mergeCell ref="E33:G33"/>
  </mergeCells>
  <printOptions/>
  <pageMargins left="0.75" right="0.75" top="1" bottom="1"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2" sqref="A2:IV2"/>
    </sheetView>
  </sheetViews>
  <sheetFormatPr defaultColWidth="11.00390625" defaultRowHeight="15.75"/>
  <cols>
    <col min="1" max="1" width="5.625" style="0" customWidth="1"/>
    <col min="2" max="2" width="31.25390625" style="0" customWidth="1"/>
    <col min="3" max="3" width="15.50390625" style="0" customWidth="1"/>
    <col min="4" max="4" width="29.50390625" style="0" customWidth="1"/>
    <col min="7" max="7" width="11.625" style="0" customWidth="1"/>
    <col min="8" max="8" width="12.75390625" style="37" customWidth="1"/>
  </cols>
  <sheetData>
    <row r="1" spans="1:8" ht="63" customHeight="1">
      <c r="A1" s="5" t="s">
        <v>0</v>
      </c>
      <c r="B1" s="5" t="s">
        <v>1</v>
      </c>
      <c r="C1" s="6" t="s">
        <v>2</v>
      </c>
      <c r="D1" s="5" t="s">
        <v>3</v>
      </c>
      <c r="E1" s="7" t="s">
        <v>4</v>
      </c>
      <c r="F1" s="8" t="s">
        <v>79</v>
      </c>
      <c r="G1" s="9" t="s">
        <v>6</v>
      </c>
      <c r="H1" s="38" t="s">
        <v>7</v>
      </c>
    </row>
    <row r="2" spans="1:8" ht="159.75">
      <c r="A2" s="11">
        <v>1914</v>
      </c>
      <c r="B2" s="12" t="s">
        <v>80</v>
      </c>
      <c r="C2" s="22" t="s">
        <v>81</v>
      </c>
      <c r="D2" s="14" t="s">
        <v>262</v>
      </c>
      <c r="E2" s="39" t="s">
        <v>28</v>
      </c>
      <c r="F2" s="40" t="s">
        <v>10</v>
      </c>
      <c r="G2" s="41" t="s">
        <v>28</v>
      </c>
      <c r="H2" s="42" t="s">
        <v>23</v>
      </c>
    </row>
    <row r="3" spans="1:8" ht="15.75">
      <c r="A3" s="43"/>
      <c r="B3" s="43"/>
      <c r="C3" s="43"/>
      <c r="D3" s="43"/>
      <c r="E3" s="43"/>
      <c r="F3" s="43"/>
      <c r="G3" s="43"/>
      <c r="H3" s="44"/>
    </row>
    <row r="4" spans="1:8" ht="31.5" customHeight="1">
      <c r="A4" s="43"/>
      <c r="B4" s="35" t="s">
        <v>74</v>
      </c>
      <c r="C4" s="134" t="s">
        <v>75</v>
      </c>
      <c r="D4" s="36" t="s">
        <v>76</v>
      </c>
      <c r="E4" s="43"/>
      <c r="F4" s="43"/>
      <c r="G4" s="43"/>
      <c r="H4" s="44"/>
    </row>
    <row r="5" spans="1:8" ht="31.5">
      <c r="A5" s="43"/>
      <c r="B5" s="35" t="s">
        <v>77</v>
      </c>
      <c r="C5" s="134"/>
      <c r="D5" s="35" t="s">
        <v>78</v>
      </c>
      <c r="E5" s="43"/>
      <c r="F5" s="43"/>
      <c r="G5" s="43"/>
      <c r="H5" s="44"/>
    </row>
    <row r="6" spans="1:8" ht="15.75">
      <c r="A6" s="43"/>
      <c r="B6" s="43"/>
      <c r="C6" s="43"/>
      <c r="D6" s="43"/>
      <c r="E6" s="43"/>
      <c r="F6" s="43"/>
      <c r="G6" s="43"/>
      <c r="H6" s="44"/>
    </row>
  </sheetData>
  <sheetProtection selectLockedCells="1" selectUnlockedCells="1"/>
  <mergeCells count="1">
    <mergeCell ref="C4:C5"/>
  </mergeCells>
  <printOptions/>
  <pageMargins left="0.7875" right="0.7875" top="1.0527777777777778" bottom="1.0527777777777778" header="0.7875" footer="0.7875"/>
  <pageSetup horizontalDpi="300" verticalDpi="300" orientation="portrait" paperSize="9"/>
  <headerFooter alignWithMargins="0">
    <oddHeader>&amp;C&amp;"Times New Roman,Normal"&amp;A</oddHeader>
    <oddFooter>&amp;C&amp;"Times New Roman,Normal"Page &amp;P</oddFooter>
  </headerFooter>
</worksheet>
</file>

<file path=xl/worksheets/sheet3.xml><?xml version="1.0" encoding="utf-8"?>
<worksheet xmlns="http://schemas.openxmlformats.org/spreadsheetml/2006/main" xmlns:r="http://schemas.openxmlformats.org/officeDocument/2006/relationships">
  <dimension ref="A1:L57"/>
  <sheetViews>
    <sheetView tabSelected="1" zoomScalePageLayoutView="0" workbookViewId="0" topLeftCell="A7">
      <selection activeCell="K37" sqref="K37"/>
    </sheetView>
  </sheetViews>
  <sheetFormatPr defaultColWidth="11.00390625" defaultRowHeight="15.75"/>
  <cols>
    <col min="2" max="2" width="13.00390625" style="0" customWidth="1"/>
    <col min="3" max="3" width="18.75390625" style="0" customWidth="1"/>
    <col min="7" max="7" width="11.00390625" style="0" customWidth="1"/>
    <col min="8" max="8" width="13.125" style="37" customWidth="1"/>
    <col min="11" max="11" width="31.375" style="0" customWidth="1"/>
  </cols>
  <sheetData>
    <row r="1" spans="1:12" ht="63" customHeight="1">
      <c r="A1" s="5" t="s">
        <v>0</v>
      </c>
      <c r="B1" s="5" t="s">
        <v>1</v>
      </c>
      <c r="C1" s="142" t="s">
        <v>3</v>
      </c>
      <c r="D1" s="142"/>
      <c r="E1" s="7" t="s">
        <v>4</v>
      </c>
      <c r="F1" s="8" t="s">
        <v>79</v>
      </c>
      <c r="G1" s="9" t="s">
        <v>6</v>
      </c>
      <c r="H1" s="38" t="s">
        <v>7</v>
      </c>
      <c r="J1" s="143" t="s">
        <v>82</v>
      </c>
      <c r="K1" s="143"/>
      <c r="L1" s="143"/>
    </row>
    <row r="2" spans="1:12" ht="153">
      <c r="A2" s="45">
        <v>2217</v>
      </c>
      <c r="B2" s="46" t="s">
        <v>83</v>
      </c>
      <c r="C2" s="144" t="s">
        <v>84</v>
      </c>
      <c r="D2" s="144"/>
      <c r="E2" s="23" t="s">
        <v>85</v>
      </c>
      <c r="F2" s="20" t="s">
        <v>10</v>
      </c>
      <c r="G2" s="47" t="s">
        <v>86</v>
      </c>
      <c r="H2" s="48" t="s">
        <v>23</v>
      </c>
      <c r="J2" s="143"/>
      <c r="K2" s="143"/>
      <c r="L2" s="143"/>
    </row>
    <row r="3" spans="1:7" ht="47.25">
      <c r="A3" s="49"/>
      <c r="B3" s="50" t="s">
        <v>87</v>
      </c>
      <c r="C3" s="50" t="s">
        <v>88</v>
      </c>
      <c r="D3" s="50" t="s">
        <v>89</v>
      </c>
      <c r="E3" s="50" t="s">
        <v>90</v>
      </c>
      <c r="F3" s="50" t="s">
        <v>91</v>
      </c>
      <c r="G3" s="51" t="s">
        <v>92</v>
      </c>
    </row>
    <row r="4" spans="1:12" ht="16.5" customHeight="1">
      <c r="A4" s="52" t="s">
        <v>93</v>
      </c>
      <c r="B4" s="135">
        <v>1745.62</v>
      </c>
      <c r="C4" s="53" t="s">
        <v>94</v>
      </c>
      <c r="D4" s="53"/>
      <c r="E4" s="53"/>
      <c r="F4" s="53">
        <f>B4+500</f>
        <v>2245.62</v>
      </c>
      <c r="G4" s="54">
        <f aca="true" t="shared" si="0" ref="G4:G21">F4/12</f>
        <v>187.135</v>
      </c>
      <c r="K4" s="145" t="s">
        <v>95</v>
      </c>
      <c r="L4" s="145"/>
    </row>
    <row r="5" spans="1:12" ht="15.75">
      <c r="A5" s="55" t="s">
        <v>96</v>
      </c>
      <c r="B5" s="135"/>
      <c r="C5" s="56" t="s">
        <v>97</v>
      </c>
      <c r="D5" s="56"/>
      <c r="E5" s="56"/>
      <c r="F5" s="56">
        <f>B4+700</f>
        <v>2445.62</v>
      </c>
      <c r="G5" s="57">
        <f t="shared" si="0"/>
        <v>203.80166666666665</v>
      </c>
      <c r="K5" s="145"/>
      <c r="L5" s="145"/>
    </row>
    <row r="6" spans="1:12" s="61" customFormat="1" ht="15.75">
      <c r="A6" s="58" t="s">
        <v>98</v>
      </c>
      <c r="B6" s="135"/>
      <c r="C6" s="59" t="s">
        <v>99</v>
      </c>
      <c r="D6" s="59"/>
      <c r="E6" s="59"/>
      <c r="F6" s="59">
        <f>B4+900</f>
        <v>2645.62</v>
      </c>
      <c r="G6" s="60">
        <f t="shared" si="0"/>
        <v>220.46833333333333</v>
      </c>
      <c r="H6" s="37"/>
      <c r="I6"/>
      <c r="K6" s="145"/>
      <c r="L6" s="145"/>
    </row>
    <row r="7" spans="1:12" ht="15.75">
      <c r="A7" s="52" t="s">
        <v>100</v>
      </c>
      <c r="B7" s="135"/>
      <c r="C7" s="62" t="s">
        <v>94</v>
      </c>
      <c r="D7" s="63">
        <f>F7-F4</f>
        <v>449.1239999999998</v>
      </c>
      <c r="E7" s="62"/>
      <c r="F7" s="54">
        <f>F4*120/100</f>
        <v>2694.7439999999997</v>
      </c>
      <c r="G7" s="54">
        <f t="shared" si="0"/>
        <v>224.56199999999998</v>
      </c>
      <c r="K7" s="145"/>
      <c r="L7" s="145"/>
    </row>
    <row r="8" spans="1:12" s="67" customFormat="1" ht="15.75">
      <c r="A8" s="55" t="s">
        <v>101</v>
      </c>
      <c r="B8" s="135"/>
      <c r="C8" s="64" t="s">
        <v>97</v>
      </c>
      <c r="D8" s="65">
        <f>F8-F5</f>
        <v>489.1239999999998</v>
      </c>
      <c r="E8" s="64"/>
      <c r="F8" s="66">
        <f>F5*120/100</f>
        <v>2934.7439999999997</v>
      </c>
      <c r="G8" s="57">
        <f t="shared" si="0"/>
        <v>244.56199999999998</v>
      </c>
      <c r="H8" s="37"/>
      <c r="I8"/>
      <c r="K8" s="145"/>
      <c r="L8" s="145"/>
    </row>
    <row r="9" spans="1:12" s="61" customFormat="1" ht="15.75">
      <c r="A9" s="68" t="s">
        <v>102</v>
      </c>
      <c r="B9" s="135"/>
      <c r="C9" s="68" t="s">
        <v>99</v>
      </c>
      <c r="D9" s="69">
        <f>F9-F6</f>
        <v>529.1239999999998</v>
      </c>
      <c r="E9" s="68"/>
      <c r="F9" s="60">
        <f>F6*120/100</f>
        <v>3174.7439999999997</v>
      </c>
      <c r="G9" s="60">
        <f t="shared" si="0"/>
        <v>264.56199999999995</v>
      </c>
      <c r="H9" s="37"/>
      <c r="I9"/>
      <c r="K9" s="145"/>
      <c r="L9" s="145"/>
    </row>
    <row r="10" spans="1:12" ht="15.75">
      <c r="A10" s="52" t="s">
        <v>103</v>
      </c>
      <c r="B10" s="135"/>
      <c r="C10" s="62" t="s">
        <v>94</v>
      </c>
      <c r="D10" s="70">
        <f>F10-F4</f>
        <v>1122.81</v>
      </c>
      <c r="E10" s="62"/>
      <c r="F10" s="53">
        <f>F4*150/100</f>
        <v>3368.43</v>
      </c>
      <c r="G10" s="54">
        <f t="shared" si="0"/>
        <v>280.7025</v>
      </c>
      <c r="K10" s="145"/>
      <c r="L10" s="145"/>
    </row>
    <row r="11" spans="1:12" s="67" customFormat="1" ht="15.75">
      <c r="A11" s="55" t="s">
        <v>104</v>
      </c>
      <c r="B11" s="135"/>
      <c r="C11" s="64" t="s">
        <v>97</v>
      </c>
      <c r="D11" s="71">
        <f>F11-F5</f>
        <v>1222.81</v>
      </c>
      <c r="E11" s="64"/>
      <c r="F11" s="56">
        <f>F5*150/100</f>
        <v>3668.43</v>
      </c>
      <c r="G11" s="57">
        <f t="shared" si="0"/>
        <v>305.7025</v>
      </c>
      <c r="H11" s="37"/>
      <c r="I11"/>
      <c r="K11" s="145"/>
      <c r="L11" s="145"/>
    </row>
    <row r="12" spans="1:12" s="61" customFormat="1" ht="15.75">
      <c r="A12" s="68" t="s">
        <v>105</v>
      </c>
      <c r="B12" s="135"/>
      <c r="C12" s="68" t="s">
        <v>99</v>
      </c>
      <c r="D12" s="72">
        <f>F12-F6</f>
        <v>1322.81</v>
      </c>
      <c r="E12" s="68"/>
      <c r="F12" s="59">
        <f>F6*150/100</f>
        <v>3968.43</v>
      </c>
      <c r="G12" s="60">
        <f t="shared" si="0"/>
        <v>330.7025</v>
      </c>
      <c r="H12" s="37"/>
      <c r="I12"/>
      <c r="K12" s="145"/>
      <c r="L12" s="145"/>
    </row>
    <row r="13" spans="1:12" ht="15.75">
      <c r="A13" s="52" t="s">
        <v>106</v>
      </c>
      <c r="B13" s="135"/>
      <c r="C13" s="62" t="s">
        <v>94</v>
      </c>
      <c r="D13" s="62"/>
      <c r="E13" s="73">
        <v>1122.81</v>
      </c>
      <c r="F13" s="53">
        <f aca="true" t="shared" si="1" ref="F13:F21">F4*150/100</f>
        <v>3368.43</v>
      </c>
      <c r="G13" s="54">
        <f t="shared" si="0"/>
        <v>280.7025</v>
      </c>
      <c r="K13" s="145"/>
      <c r="L13" s="145"/>
    </row>
    <row r="14" spans="1:12" s="67" customFormat="1" ht="15.75">
      <c r="A14" s="55" t="s">
        <v>107</v>
      </c>
      <c r="B14" s="135"/>
      <c r="C14" s="64" t="s">
        <v>97</v>
      </c>
      <c r="D14" s="64"/>
      <c r="E14" s="74">
        <v>1222.81</v>
      </c>
      <c r="F14" s="56">
        <f t="shared" si="1"/>
        <v>3668.43</v>
      </c>
      <c r="G14" s="57">
        <f t="shared" si="0"/>
        <v>305.7025</v>
      </c>
      <c r="H14" s="37"/>
      <c r="I14"/>
      <c r="K14" s="145"/>
      <c r="L14" s="145"/>
    </row>
    <row r="15" spans="1:12" s="61" customFormat="1" ht="15.75">
      <c r="A15" s="68" t="s">
        <v>108</v>
      </c>
      <c r="B15" s="135"/>
      <c r="C15" s="68" t="s">
        <v>99</v>
      </c>
      <c r="D15" s="68"/>
      <c r="E15" s="75">
        <v>1322.81</v>
      </c>
      <c r="F15" s="59">
        <f t="shared" si="1"/>
        <v>3968.43</v>
      </c>
      <c r="G15" s="60">
        <f t="shared" si="0"/>
        <v>330.7025</v>
      </c>
      <c r="H15" s="37"/>
      <c r="I15"/>
      <c r="K15" s="145"/>
      <c r="L15" s="145"/>
    </row>
    <row r="16" spans="1:11" ht="15.75">
      <c r="A16" s="52" t="s">
        <v>109</v>
      </c>
      <c r="B16" s="135"/>
      <c r="C16" s="62" t="s">
        <v>94</v>
      </c>
      <c r="D16" s="63">
        <v>449.1239999999998</v>
      </c>
      <c r="E16" s="76">
        <f aca="true" t="shared" si="2" ref="E16:E21">F16-F7</f>
        <v>1347.3720000000003</v>
      </c>
      <c r="F16" s="54">
        <f t="shared" si="1"/>
        <v>4042.116</v>
      </c>
      <c r="G16" s="54">
        <f t="shared" si="0"/>
        <v>336.843</v>
      </c>
      <c r="K16" s="77"/>
    </row>
    <row r="17" spans="1:11" s="67" customFormat="1" ht="15.75">
      <c r="A17" s="55" t="s">
        <v>110</v>
      </c>
      <c r="B17" s="135"/>
      <c r="C17" s="64" t="s">
        <v>97</v>
      </c>
      <c r="D17" s="65">
        <v>489.1239999999998</v>
      </c>
      <c r="E17" s="78">
        <f t="shared" si="2"/>
        <v>1467.3720000000003</v>
      </c>
      <c r="F17" s="66">
        <f t="shared" si="1"/>
        <v>4402.116</v>
      </c>
      <c r="G17" s="57">
        <f t="shared" si="0"/>
        <v>366.843</v>
      </c>
      <c r="H17" s="37"/>
      <c r="I17"/>
      <c r="K17" s="77"/>
    </row>
    <row r="18" spans="1:11" s="61" customFormat="1" ht="15.75">
      <c r="A18" s="68" t="s">
        <v>111</v>
      </c>
      <c r="B18" s="135"/>
      <c r="C18" s="68" t="s">
        <v>99</v>
      </c>
      <c r="D18" s="69">
        <v>529.1239999999998</v>
      </c>
      <c r="E18" s="79">
        <f t="shared" si="2"/>
        <v>1587.3720000000003</v>
      </c>
      <c r="F18" s="60">
        <f t="shared" si="1"/>
        <v>4762.116</v>
      </c>
      <c r="G18" s="60">
        <f t="shared" si="0"/>
        <v>396.843</v>
      </c>
      <c r="H18" s="37"/>
      <c r="I18"/>
      <c r="K18" s="77"/>
    </row>
    <row r="19" spans="1:11" ht="15.75">
      <c r="A19" s="52" t="s">
        <v>112</v>
      </c>
      <c r="B19" s="135"/>
      <c r="C19" s="62" t="s">
        <v>94</v>
      </c>
      <c r="D19" s="70">
        <v>1122.81</v>
      </c>
      <c r="E19" s="76">
        <f t="shared" si="2"/>
        <v>1684.2150000000006</v>
      </c>
      <c r="F19" s="54">
        <f t="shared" si="1"/>
        <v>5052.645</v>
      </c>
      <c r="G19" s="54">
        <f t="shared" si="0"/>
        <v>421.05375000000004</v>
      </c>
      <c r="K19" s="77"/>
    </row>
    <row r="20" spans="1:11" s="67" customFormat="1" ht="15.75">
      <c r="A20" s="55" t="s">
        <v>113</v>
      </c>
      <c r="B20" s="135"/>
      <c r="C20" s="64" t="s">
        <v>97</v>
      </c>
      <c r="D20" s="71">
        <v>1222.81</v>
      </c>
      <c r="E20" s="78">
        <f t="shared" si="2"/>
        <v>1834.2150000000006</v>
      </c>
      <c r="F20" s="66">
        <f t="shared" si="1"/>
        <v>5502.645</v>
      </c>
      <c r="G20" s="57">
        <f t="shared" si="0"/>
        <v>458.55375000000004</v>
      </c>
      <c r="H20" s="37"/>
      <c r="I20"/>
      <c r="K20" s="77"/>
    </row>
    <row r="21" spans="1:11" s="61" customFormat="1" ht="15.75">
      <c r="A21" s="68" t="s">
        <v>114</v>
      </c>
      <c r="B21" s="135"/>
      <c r="C21" s="68" t="s">
        <v>99</v>
      </c>
      <c r="D21" s="72">
        <v>1322.81</v>
      </c>
      <c r="E21" s="79">
        <f t="shared" si="2"/>
        <v>1984.2150000000006</v>
      </c>
      <c r="F21" s="60">
        <f t="shared" si="1"/>
        <v>5952.645</v>
      </c>
      <c r="G21" s="60">
        <f t="shared" si="0"/>
        <v>496.05375000000004</v>
      </c>
      <c r="H21" s="37"/>
      <c r="I21"/>
      <c r="K21" s="77"/>
    </row>
    <row r="22" spans="1:12" ht="16.5" customHeight="1">
      <c r="A22" s="52" t="s">
        <v>115</v>
      </c>
      <c r="B22" s="135"/>
      <c r="C22" s="62" t="s">
        <v>94</v>
      </c>
      <c r="D22" s="63">
        <v>449.1239999999998</v>
      </c>
      <c r="E22" s="62"/>
      <c r="F22" s="54">
        <v>2694.7439999999997</v>
      </c>
      <c r="G22" s="54">
        <v>224.56199999999998</v>
      </c>
      <c r="K22" s="146" t="s">
        <v>116</v>
      </c>
      <c r="L22" s="146"/>
    </row>
    <row r="23" spans="1:12" s="67" customFormat="1" ht="15.75">
      <c r="A23" s="55" t="s">
        <v>117</v>
      </c>
      <c r="B23" s="135"/>
      <c r="C23" s="64" t="s">
        <v>97</v>
      </c>
      <c r="D23" s="65">
        <v>489.1239999999998</v>
      </c>
      <c r="E23" s="64"/>
      <c r="F23" s="66">
        <v>2934.7439999999997</v>
      </c>
      <c r="G23" s="57">
        <v>244.56199999999998</v>
      </c>
      <c r="H23" s="37"/>
      <c r="I23"/>
      <c r="K23" s="146"/>
      <c r="L23" s="146"/>
    </row>
    <row r="24" spans="1:12" s="61" customFormat="1" ht="15.75">
      <c r="A24" s="68" t="s">
        <v>118</v>
      </c>
      <c r="B24" s="135"/>
      <c r="C24" s="68" t="s">
        <v>99</v>
      </c>
      <c r="D24" s="69">
        <v>529.1239999999998</v>
      </c>
      <c r="E24" s="68"/>
      <c r="F24" s="60">
        <v>3174.7439999999997</v>
      </c>
      <c r="G24" s="60">
        <v>264.56199999999995</v>
      </c>
      <c r="H24" s="37"/>
      <c r="I24"/>
      <c r="K24" s="146"/>
      <c r="L24" s="146"/>
    </row>
    <row r="25" spans="1:12" ht="15.75">
      <c r="A25" s="52" t="s">
        <v>119</v>
      </c>
      <c r="B25" s="135"/>
      <c r="C25" s="62" t="s">
        <v>94</v>
      </c>
      <c r="D25" s="70">
        <v>1122.81</v>
      </c>
      <c r="E25" s="62"/>
      <c r="F25" s="53">
        <v>3368.43</v>
      </c>
      <c r="G25" s="54">
        <v>280.7025</v>
      </c>
      <c r="K25" s="146"/>
      <c r="L25" s="146"/>
    </row>
    <row r="26" spans="1:12" s="67" customFormat="1" ht="15.75">
      <c r="A26" s="55" t="s">
        <v>120</v>
      </c>
      <c r="B26" s="135"/>
      <c r="C26" s="64" t="s">
        <v>97</v>
      </c>
      <c r="D26" s="71">
        <v>1222.81</v>
      </c>
      <c r="E26" s="64"/>
      <c r="F26" s="56">
        <v>3668.43</v>
      </c>
      <c r="G26" s="57">
        <v>305.7025</v>
      </c>
      <c r="H26" s="37"/>
      <c r="I26"/>
      <c r="K26" s="146"/>
      <c r="L26" s="146"/>
    </row>
    <row r="27" spans="1:12" s="61" customFormat="1" ht="15.75">
      <c r="A27" s="68" t="s">
        <v>121</v>
      </c>
      <c r="B27" s="135"/>
      <c r="C27" s="68" t="s">
        <v>99</v>
      </c>
      <c r="D27" s="72">
        <v>1322.81</v>
      </c>
      <c r="E27" s="68"/>
      <c r="F27" s="59">
        <v>3968.43</v>
      </c>
      <c r="G27" s="60">
        <v>330.7025</v>
      </c>
      <c r="H27" s="37"/>
      <c r="I27"/>
      <c r="K27" s="146"/>
      <c r="L27" s="146"/>
    </row>
    <row r="30" spans="1:7" ht="15.75">
      <c r="A30" s="136" t="s">
        <v>319</v>
      </c>
      <c r="B30" s="137"/>
      <c r="C30" s="137"/>
      <c r="D30" s="137"/>
      <c r="E30" s="137"/>
      <c r="F30" s="137"/>
      <c r="G30" s="138"/>
    </row>
    <row r="31" spans="1:7" ht="15.75">
      <c r="A31" s="139"/>
      <c r="B31" s="140"/>
      <c r="C31" s="140"/>
      <c r="D31" s="140"/>
      <c r="E31" s="140"/>
      <c r="F31" s="140"/>
      <c r="G31" s="141"/>
    </row>
    <row r="33" spans="1:7" ht="48" thickBot="1">
      <c r="A33" s="49"/>
      <c r="B33" s="50" t="s">
        <v>87</v>
      </c>
      <c r="C33" s="50" t="s">
        <v>88</v>
      </c>
      <c r="D33" s="50" t="s">
        <v>89</v>
      </c>
      <c r="E33" s="50" t="s">
        <v>90</v>
      </c>
      <c r="F33" s="50" t="s">
        <v>91</v>
      </c>
      <c r="G33" s="51" t="s">
        <v>92</v>
      </c>
    </row>
    <row r="34" spans="1:7" ht="16.5" thickBot="1">
      <c r="A34" s="52" t="s">
        <v>93</v>
      </c>
      <c r="B34" s="135">
        <v>1970.62</v>
      </c>
      <c r="C34" s="53" t="s">
        <v>316</v>
      </c>
      <c r="D34" s="53"/>
      <c r="E34" s="53"/>
      <c r="F34" s="53">
        <f>B34+500</f>
        <v>2470.62</v>
      </c>
      <c r="G34" s="54">
        <f aca="true" t="shared" si="3" ref="G34:G51">F34/12</f>
        <v>205.885</v>
      </c>
    </row>
    <row r="35" spans="1:7" ht="16.5" thickBot="1">
      <c r="A35" s="55" t="s">
        <v>96</v>
      </c>
      <c r="B35" s="135"/>
      <c r="C35" s="56" t="s">
        <v>317</v>
      </c>
      <c r="D35" s="56"/>
      <c r="E35" s="56"/>
      <c r="F35" s="56">
        <f>B34+700</f>
        <v>2670.62</v>
      </c>
      <c r="G35" s="57">
        <f t="shared" si="3"/>
        <v>222.55166666666665</v>
      </c>
    </row>
    <row r="36" spans="1:7" ht="16.5" thickBot="1">
      <c r="A36" s="58" t="s">
        <v>98</v>
      </c>
      <c r="B36" s="135"/>
      <c r="C36" s="59" t="s">
        <v>318</v>
      </c>
      <c r="D36" s="59"/>
      <c r="E36" s="59"/>
      <c r="F36" s="59">
        <f>B34+900</f>
        <v>2870.62</v>
      </c>
      <c r="G36" s="60">
        <f t="shared" si="3"/>
        <v>239.21833333333333</v>
      </c>
    </row>
    <row r="37" spans="1:7" ht="16.5" thickBot="1">
      <c r="A37" s="52" t="s">
        <v>100</v>
      </c>
      <c r="B37" s="135"/>
      <c r="C37" s="53" t="s">
        <v>316</v>
      </c>
      <c r="D37" s="63">
        <f>F37-F34</f>
        <v>494.1239999999998</v>
      </c>
      <c r="E37" s="62"/>
      <c r="F37" s="54">
        <f>F34*120/100</f>
        <v>2964.7439999999997</v>
      </c>
      <c r="G37" s="54">
        <f t="shared" si="3"/>
        <v>247.06199999999998</v>
      </c>
    </row>
    <row r="38" spans="1:7" ht="16.5" thickBot="1">
      <c r="A38" s="55" t="s">
        <v>101</v>
      </c>
      <c r="B38" s="135"/>
      <c r="C38" s="56" t="s">
        <v>317</v>
      </c>
      <c r="D38" s="65">
        <f>F38-F35</f>
        <v>534.1239999999998</v>
      </c>
      <c r="E38" s="64"/>
      <c r="F38" s="66">
        <f>F35*120/100</f>
        <v>3204.7439999999997</v>
      </c>
      <c r="G38" s="57">
        <f t="shared" si="3"/>
        <v>267.06199999999995</v>
      </c>
    </row>
    <row r="39" spans="1:7" ht="16.5" thickBot="1">
      <c r="A39" s="68" t="s">
        <v>102</v>
      </c>
      <c r="B39" s="135"/>
      <c r="C39" s="59" t="s">
        <v>318</v>
      </c>
      <c r="D39" s="69">
        <f>F39-F36</f>
        <v>574.1239999999998</v>
      </c>
      <c r="E39" s="68"/>
      <c r="F39" s="60">
        <f>F36*120/100</f>
        <v>3444.7439999999997</v>
      </c>
      <c r="G39" s="60">
        <f t="shared" si="3"/>
        <v>287.06199999999995</v>
      </c>
    </row>
    <row r="40" spans="1:7" ht="16.5" thickBot="1">
      <c r="A40" s="52" t="s">
        <v>103</v>
      </c>
      <c r="B40" s="135"/>
      <c r="C40" s="53" t="s">
        <v>316</v>
      </c>
      <c r="D40" s="70">
        <f>F40-F34</f>
        <v>1235.31</v>
      </c>
      <c r="E40" s="62"/>
      <c r="F40" s="53">
        <f>F34*150/100</f>
        <v>3705.93</v>
      </c>
      <c r="G40" s="54">
        <f t="shared" si="3"/>
        <v>308.8275</v>
      </c>
    </row>
    <row r="41" spans="1:7" ht="16.5" thickBot="1">
      <c r="A41" s="55" t="s">
        <v>104</v>
      </c>
      <c r="B41" s="135"/>
      <c r="C41" s="56" t="s">
        <v>317</v>
      </c>
      <c r="D41" s="71">
        <f>F41-F35</f>
        <v>1335.31</v>
      </c>
      <c r="E41" s="64"/>
      <c r="F41" s="56">
        <f>F35*150/100</f>
        <v>4005.93</v>
      </c>
      <c r="G41" s="57">
        <f t="shared" si="3"/>
        <v>333.8275</v>
      </c>
    </row>
    <row r="42" spans="1:7" ht="16.5" thickBot="1">
      <c r="A42" s="68" t="s">
        <v>105</v>
      </c>
      <c r="B42" s="135"/>
      <c r="C42" s="59" t="s">
        <v>318</v>
      </c>
      <c r="D42" s="72">
        <f>F42-F36</f>
        <v>1435.3100000000004</v>
      </c>
      <c r="E42" s="68"/>
      <c r="F42" s="59">
        <f>F36*150/100</f>
        <v>4305.93</v>
      </c>
      <c r="G42" s="60">
        <f t="shared" si="3"/>
        <v>358.82750000000004</v>
      </c>
    </row>
    <row r="43" spans="1:7" ht="16.5" thickBot="1">
      <c r="A43" s="52" t="s">
        <v>106</v>
      </c>
      <c r="B43" s="135"/>
      <c r="C43" s="53" t="s">
        <v>316</v>
      </c>
      <c r="D43" s="62"/>
      <c r="E43" s="73">
        <v>1235.31</v>
      </c>
      <c r="F43" s="53">
        <f aca="true" t="shared" si="4" ref="F43:F51">F34*150/100</f>
        <v>3705.93</v>
      </c>
      <c r="G43" s="54">
        <f t="shared" si="3"/>
        <v>308.8275</v>
      </c>
    </row>
    <row r="44" spans="1:7" ht="16.5" thickBot="1">
      <c r="A44" s="55" t="s">
        <v>107</v>
      </c>
      <c r="B44" s="135"/>
      <c r="C44" s="56" t="s">
        <v>317</v>
      </c>
      <c r="D44" s="64"/>
      <c r="E44" s="74">
        <v>1335.31</v>
      </c>
      <c r="F44" s="56">
        <f t="shared" si="4"/>
        <v>4005.93</v>
      </c>
      <c r="G44" s="57">
        <f t="shared" si="3"/>
        <v>333.8275</v>
      </c>
    </row>
    <row r="45" spans="1:7" ht="16.5" thickBot="1">
      <c r="A45" s="68" t="s">
        <v>108</v>
      </c>
      <c r="B45" s="135"/>
      <c r="C45" s="59" t="s">
        <v>318</v>
      </c>
      <c r="D45" s="68"/>
      <c r="E45" s="75">
        <v>1435.3100000000004</v>
      </c>
      <c r="F45" s="59">
        <f t="shared" si="4"/>
        <v>4305.93</v>
      </c>
      <c r="G45" s="60">
        <f t="shared" si="3"/>
        <v>358.82750000000004</v>
      </c>
    </row>
    <row r="46" spans="1:7" ht="16.5" thickBot="1">
      <c r="A46" s="52" t="s">
        <v>109</v>
      </c>
      <c r="B46" s="135"/>
      <c r="C46" s="53" t="s">
        <v>316</v>
      </c>
      <c r="D46" s="63">
        <v>539.1239999999998</v>
      </c>
      <c r="E46" s="76">
        <f aca="true" t="shared" si="5" ref="E46:E51">F46-F37</f>
        <v>1482.3720000000003</v>
      </c>
      <c r="F46" s="54">
        <f t="shared" si="4"/>
        <v>4447.116</v>
      </c>
      <c r="G46" s="54">
        <f t="shared" si="3"/>
        <v>370.593</v>
      </c>
    </row>
    <row r="47" spans="1:7" ht="16.5" thickBot="1">
      <c r="A47" s="55" t="s">
        <v>110</v>
      </c>
      <c r="B47" s="135"/>
      <c r="C47" s="56" t="s">
        <v>317</v>
      </c>
      <c r="D47" s="65">
        <v>579.1239999999998</v>
      </c>
      <c r="E47" s="78">
        <f t="shared" si="5"/>
        <v>1602.3720000000003</v>
      </c>
      <c r="F47" s="66">
        <f t="shared" si="4"/>
        <v>4807.116</v>
      </c>
      <c r="G47" s="57">
        <f t="shared" si="3"/>
        <v>400.593</v>
      </c>
    </row>
    <row r="48" spans="1:7" ht="16.5" thickBot="1">
      <c r="A48" s="68" t="s">
        <v>111</v>
      </c>
      <c r="B48" s="135"/>
      <c r="C48" s="59" t="s">
        <v>318</v>
      </c>
      <c r="D48" s="69">
        <v>619.1239999999998</v>
      </c>
      <c r="E48" s="79">
        <f t="shared" si="5"/>
        <v>1722.3720000000003</v>
      </c>
      <c r="F48" s="60">
        <f t="shared" si="4"/>
        <v>5167.116</v>
      </c>
      <c r="G48" s="60">
        <f t="shared" si="3"/>
        <v>430.593</v>
      </c>
    </row>
    <row r="49" spans="1:7" ht="16.5" thickBot="1">
      <c r="A49" s="52" t="s">
        <v>112</v>
      </c>
      <c r="B49" s="135"/>
      <c r="C49" s="53" t="s">
        <v>316</v>
      </c>
      <c r="D49" s="70">
        <v>1347.81</v>
      </c>
      <c r="E49" s="76">
        <f t="shared" si="5"/>
        <v>1852.9650000000006</v>
      </c>
      <c r="F49" s="54">
        <f t="shared" si="4"/>
        <v>5558.895</v>
      </c>
      <c r="G49" s="54">
        <f t="shared" si="3"/>
        <v>463.24125000000004</v>
      </c>
    </row>
    <row r="50" spans="1:7" ht="16.5" thickBot="1">
      <c r="A50" s="55" t="s">
        <v>113</v>
      </c>
      <c r="B50" s="135"/>
      <c r="C50" s="56" t="s">
        <v>317</v>
      </c>
      <c r="D50" s="71">
        <v>1447.8100000000004</v>
      </c>
      <c r="E50" s="78">
        <f t="shared" si="5"/>
        <v>2002.9650000000006</v>
      </c>
      <c r="F50" s="66">
        <f t="shared" si="4"/>
        <v>6008.895</v>
      </c>
      <c r="G50" s="57">
        <f t="shared" si="3"/>
        <v>500.74125000000004</v>
      </c>
    </row>
    <row r="51" spans="1:7" ht="16.5" thickBot="1">
      <c r="A51" s="68" t="s">
        <v>114</v>
      </c>
      <c r="B51" s="135"/>
      <c r="C51" s="59" t="s">
        <v>318</v>
      </c>
      <c r="D51" s="72">
        <v>1547.8100000000004</v>
      </c>
      <c r="E51" s="79">
        <f t="shared" si="5"/>
        <v>2152.965</v>
      </c>
      <c r="F51" s="60">
        <f t="shared" si="4"/>
        <v>6458.895</v>
      </c>
      <c r="G51" s="60">
        <f t="shared" si="3"/>
        <v>538.24125</v>
      </c>
    </row>
    <row r="52" spans="1:7" ht="16.5" thickBot="1">
      <c r="A52" s="52" t="s">
        <v>115</v>
      </c>
      <c r="B52" s="135"/>
      <c r="C52" s="53" t="s">
        <v>316</v>
      </c>
      <c r="D52" s="63">
        <v>539.1239999999998</v>
      </c>
      <c r="E52" s="62"/>
      <c r="F52" s="54">
        <v>2964.7439999999997</v>
      </c>
      <c r="G52" s="54">
        <v>269.56199999999995</v>
      </c>
    </row>
    <row r="53" spans="1:7" ht="16.5" thickBot="1">
      <c r="A53" s="55" t="s">
        <v>117</v>
      </c>
      <c r="B53" s="135"/>
      <c r="C53" s="56" t="s">
        <v>317</v>
      </c>
      <c r="D53" s="65">
        <v>579.1239999999998</v>
      </c>
      <c r="E53" s="64"/>
      <c r="F53" s="66">
        <v>3204.7439999999997</v>
      </c>
      <c r="G53" s="57">
        <v>289.56199999999995</v>
      </c>
    </row>
    <row r="54" spans="1:7" ht="16.5" thickBot="1">
      <c r="A54" s="68" t="s">
        <v>118</v>
      </c>
      <c r="B54" s="135"/>
      <c r="C54" s="59" t="s">
        <v>318</v>
      </c>
      <c r="D54" s="69">
        <v>619.1239999999998</v>
      </c>
      <c r="E54" s="68"/>
      <c r="F54" s="60">
        <v>3444.7439999999997</v>
      </c>
      <c r="G54" s="60">
        <v>309.56199999999995</v>
      </c>
    </row>
    <row r="55" spans="1:7" ht="16.5" thickBot="1">
      <c r="A55" s="52" t="s">
        <v>119</v>
      </c>
      <c r="B55" s="135"/>
      <c r="C55" s="53" t="s">
        <v>316</v>
      </c>
      <c r="D55" s="70">
        <v>1347.81</v>
      </c>
      <c r="E55" s="62"/>
      <c r="F55" s="53">
        <v>3705.93</v>
      </c>
      <c r="G55" s="54">
        <v>336.9525</v>
      </c>
    </row>
    <row r="56" spans="1:7" ht="16.5" thickBot="1">
      <c r="A56" s="55" t="s">
        <v>120</v>
      </c>
      <c r="B56" s="135"/>
      <c r="C56" s="56" t="s">
        <v>317</v>
      </c>
      <c r="D56" s="71">
        <v>1447.8100000000004</v>
      </c>
      <c r="E56" s="64"/>
      <c r="F56" s="56">
        <v>4005.93</v>
      </c>
      <c r="G56" s="57">
        <v>361.95250000000004</v>
      </c>
    </row>
    <row r="57" spans="1:7" ht="16.5" thickBot="1">
      <c r="A57" s="68" t="s">
        <v>121</v>
      </c>
      <c r="B57" s="135"/>
      <c r="C57" s="59" t="s">
        <v>318</v>
      </c>
      <c r="D57" s="72">
        <v>1547.8100000000004</v>
      </c>
      <c r="E57" s="68"/>
      <c r="F57" s="59">
        <v>4305.93</v>
      </c>
      <c r="G57" s="60">
        <v>386.95250000000004</v>
      </c>
    </row>
  </sheetData>
  <sheetProtection selectLockedCells="1" selectUnlockedCells="1"/>
  <mergeCells count="8">
    <mergeCell ref="B34:B57"/>
    <mergeCell ref="A30:G31"/>
    <mergeCell ref="C1:D1"/>
    <mergeCell ref="J1:L2"/>
    <mergeCell ref="C2:D2"/>
    <mergeCell ref="B4:B27"/>
    <mergeCell ref="K4:L15"/>
    <mergeCell ref="K22:L27"/>
  </mergeCells>
  <printOptions/>
  <pageMargins left="0.7875" right="0.7875" top="1.0527777777777778" bottom="1.0527777777777778" header="0.7875" footer="0.7875"/>
  <pageSetup horizontalDpi="300" verticalDpi="300" orientation="portrait" paperSize="9"/>
  <headerFooter alignWithMargins="0">
    <oddHeader>&amp;C&amp;"Times New Roman,Normal"&amp;A</oddHeader>
    <oddFooter>&amp;C&amp;"Times New Roman,Normal"Page &amp;P</oddFooter>
  </headerFooter>
</worksheet>
</file>

<file path=xl/worksheets/sheet4.xml><?xml version="1.0" encoding="utf-8"?>
<worksheet xmlns="http://schemas.openxmlformats.org/spreadsheetml/2006/main" xmlns:r="http://schemas.openxmlformats.org/officeDocument/2006/relationships">
  <dimension ref="A1:H22"/>
  <sheetViews>
    <sheetView zoomScalePageLayoutView="0" workbookViewId="0" topLeftCell="A4">
      <selection activeCell="A1" sqref="A1:IV12"/>
    </sheetView>
  </sheetViews>
  <sheetFormatPr defaultColWidth="11.00390625" defaultRowHeight="15.75"/>
  <cols>
    <col min="1" max="1" width="6.375" style="0" customWidth="1"/>
    <col min="2" max="2" width="52.50390625" style="0" customWidth="1"/>
    <col min="3" max="3" width="15.75390625" style="0" customWidth="1"/>
    <col min="4" max="4" width="31.50390625" style="0" customWidth="1"/>
    <col min="8" max="8" width="11.25390625" style="0" customWidth="1"/>
  </cols>
  <sheetData>
    <row r="1" spans="1:8" ht="63">
      <c r="A1" s="5" t="s">
        <v>0</v>
      </c>
      <c r="B1" s="5" t="s">
        <v>1</v>
      </c>
      <c r="C1" s="6" t="s">
        <v>2</v>
      </c>
      <c r="D1" s="5" t="s">
        <v>3</v>
      </c>
      <c r="E1" s="7" t="s">
        <v>4</v>
      </c>
      <c r="F1" s="8" t="s">
        <v>156</v>
      </c>
      <c r="G1" s="9" t="s">
        <v>6</v>
      </c>
      <c r="H1" s="38" t="s">
        <v>7</v>
      </c>
    </row>
    <row r="2" spans="1:8" ht="49.5">
      <c r="A2" s="11" t="s">
        <v>185</v>
      </c>
      <c r="B2" s="12" t="s">
        <v>186</v>
      </c>
      <c r="C2" s="22" t="s">
        <v>187</v>
      </c>
      <c r="D2" s="14" t="s">
        <v>188</v>
      </c>
      <c r="E2" s="15" t="s">
        <v>22</v>
      </c>
      <c r="F2" s="20" t="s">
        <v>10</v>
      </c>
      <c r="G2" s="30" t="s">
        <v>22</v>
      </c>
      <c r="H2" s="16" t="s">
        <v>23</v>
      </c>
    </row>
    <row r="3" spans="1:8" ht="47.25">
      <c r="A3" s="11" t="s">
        <v>189</v>
      </c>
      <c r="B3" s="13" t="s">
        <v>190</v>
      </c>
      <c r="C3" s="14" t="s">
        <v>191</v>
      </c>
      <c r="D3" s="90" t="s">
        <v>192</v>
      </c>
      <c r="E3" s="15" t="s">
        <v>22</v>
      </c>
      <c r="F3" s="20" t="s">
        <v>10</v>
      </c>
      <c r="G3" s="30" t="s">
        <v>22</v>
      </c>
      <c r="H3" s="16" t="s">
        <v>23</v>
      </c>
    </row>
    <row r="4" spans="1:8" ht="99">
      <c r="A4" s="11" t="s">
        <v>193</v>
      </c>
      <c r="B4" s="12" t="s">
        <v>263</v>
      </c>
      <c r="C4" s="22" t="s">
        <v>194</v>
      </c>
      <c r="D4" s="90" t="s">
        <v>195</v>
      </c>
      <c r="E4" s="15" t="s">
        <v>28</v>
      </c>
      <c r="F4" s="20" t="s">
        <v>10</v>
      </c>
      <c r="G4" s="30" t="s">
        <v>28</v>
      </c>
      <c r="H4" s="16" t="s">
        <v>73</v>
      </c>
    </row>
    <row r="5" spans="1:8" ht="47.25">
      <c r="A5" s="11">
        <v>147</v>
      </c>
      <c r="B5" s="13" t="s">
        <v>196</v>
      </c>
      <c r="C5" s="14" t="s">
        <v>264</v>
      </c>
      <c r="D5" s="90" t="s">
        <v>197</v>
      </c>
      <c r="E5" s="15" t="s">
        <v>28</v>
      </c>
      <c r="F5" s="20" t="s">
        <v>10</v>
      </c>
      <c r="G5" s="30" t="s">
        <v>28</v>
      </c>
      <c r="H5" s="16" t="s">
        <v>11</v>
      </c>
    </row>
    <row r="6" spans="1:8" ht="49.5">
      <c r="A6" s="11"/>
      <c r="B6" s="13" t="s">
        <v>198</v>
      </c>
      <c r="C6" s="14" t="s">
        <v>199</v>
      </c>
      <c r="D6" s="90" t="s">
        <v>265</v>
      </c>
      <c r="E6" s="15" t="s">
        <v>22</v>
      </c>
      <c r="F6" s="20" t="s">
        <v>10</v>
      </c>
      <c r="G6" s="30" t="s">
        <v>22</v>
      </c>
      <c r="H6" s="16"/>
    </row>
    <row r="7" spans="1:8" ht="31.5">
      <c r="A7" s="11">
        <v>433</v>
      </c>
      <c r="B7" s="91" t="s">
        <v>200</v>
      </c>
      <c r="C7" s="14" t="s">
        <v>201</v>
      </c>
      <c r="D7" s="92" t="s">
        <v>202</v>
      </c>
      <c r="E7" s="15" t="s">
        <v>22</v>
      </c>
      <c r="F7" s="20" t="s">
        <v>10</v>
      </c>
      <c r="G7" s="30" t="s">
        <v>22</v>
      </c>
      <c r="H7" s="16" t="s">
        <v>11</v>
      </c>
    </row>
    <row r="8" spans="1:8" ht="47.25">
      <c r="A8" s="11">
        <v>1788</v>
      </c>
      <c r="B8" s="13" t="s">
        <v>203</v>
      </c>
      <c r="C8" s="14" t="s">
        <v>204</v>
      </c>
      <c r="D8" s="90" t="s">
        <v>266</v>
      </c>
      <c r="E8" s="15" t="s">
        <v>22</v>
      </c>
      <c r="F8" s="20" t="s">
        <v>10</v>
      </c>
      <c r="G8" s="30" t="s">
        <v>22</v>
      </c>
      <c r="H8" s="16" t="s">
        <v>11</v>
      </c>
    </row>
    <row r="9" spans="1:8" ht="47.25">
      <c r="A9" s="93"/>
      <c r="B9" s="13" t="s">
        <v>205</v>
      </c>
      <c r="C9" s="14" t="s">
        <v>267</v>
      </c>
      <c r="D9" s="92" t="s">
        <v>206</v>
      </c>
      <c r="H9" s="94"/>
    </row>
    <row r="10" ht="21">
      <c r="H10" s="94"/>
    </row>
    <row r="11" spans="2:8" ht="31.5">
      <c r="B11" s="35" t="s">
        <v>74</v>
      </c>
      <c r="C11" s="134" t="s">
        <v>75</v>
      </c>
      <c r="D11" s="36" t="s">
        <v>76</v>
      </c>
      <c r="H11" s="94"/>
    </row>
    <row r="12" spans="2:8" ht="31.5">
      <c r="B12" s="35" t="s">
        <v>77</v>
      </c>
      <c r="C12" s="134"/>
      <c r="D12" s="35" t="s">
        <v>78</v>
      </c>
      <c r="H12" s="94"/>
    </row>
    <row r="13" ht="15.75">
      <c r="H13" s="147"/>
    </row>
    <row r="14" ht="15.75">
      <c r="H14" s="147"/>
    </row>
    <row r="15" ht="15.75">
      <c r="H15" s="147"/>
    </row>
    <row r="16" ht="15.75">
      <c r="H16" s="147"/>
    </row>
    <row r="17" ht="21">
      <c r="H17" s="94"/>
    </row>
    <row r="18" ht="21">
      <c r="H18" s="94"/>
    </row>
    <row r="19" ht="15.75">
      <c r="H19" s="147"/>
    </row>
    <row r="20" ht="15.75">
      <c r="H20" s="147"/>
    </row>
    <row r="21" ht="15.75">
      <c r="H21" s="147"/>
    </row>
    <row r="22" ht="15.75">
      <c r="H22" s="147"/>
    </row>
  </sheetData>
  <sheetProtection selectLockedCells="1" selectUnlockedCells="1"/>
  <mergeCells count="3">
    <mergeCell ref="C11:C12"/>
    <mergeCell ref="H13:H16"/>
    <mergeCell ref="H19:H22"/>
  </mergeCells>
  <printOptions/>
  <pageMargins left="0.7875" right="0.7875" top="1.0527777777777778" bottom="1.0527777777777778" header="0.7875" footer="0.7875"/>
  <pageSetup horizontalDpi="300" verticalDpi="300" orientation="portrait" paperSize="9"/>
  <headerFooter alignWithMargins="0">
    <oddHeader>&amp;C&amp;"Times New Roman,Normal"&amp;A</oddHeader>
    <oddFooter>&amp;C&amp;"Times New Roman,Normal"Page &amp;P</oddFooter>
  </headerFooter>
</worksheet>
</file>

<file path=xl/worksheets/sheet5.xml><?xml version="1.0" encoding="utf-8"?>
<worksheet xmlns="http://schemas.openxmlformats.org/spreadsheetml/2006/main" xmlns:r="http://schemas.openxmlformats.org/officeDocument/2006/relationships">
  <dimension ref="A1:H24"/>
  <sheetViews>
    <sheetView zoomScalePageLayoutView="0" workbookViewId="0" topLeftCell="A18">
      <selection activeCell="J15" sqref="J15"/>
    </sheetView>
  </sheetViews>
  <sheetFormatPr defaultColWidth="11.00390625" defaultRowHeight="15.75"/>
  <cols>
    <col min="1" max="1" width="5.75390625" style="43" customWidth="1"/>
    <col min="2" max="2" width="54.875" style="43" customWidth="1"/>
    <col min="3" max="3" width="16.00390625" style="43" customWidth="1"/>
    <col min="4" max="4" width="31.50390625" style="43" customWidth="1"/>
    <col min="8" max="8" width="13.125" style="37" customWidth="1"/>
  </cols>
  <sheetData>
    <row r="1" spans="1:8" ht="63">
      <c r="A1" s="5" t="s">
        <v>0</v>
      </c>
      <c r="B1" s="5" t="s">
        <v>1</v>
      </c>
      <c r="C1" s="6" t="s">
        <v>2</v>
      </c>
      <c r="D1" s="5" t="s">
        <v>3</v>
      </c>
      <c r="E1" s="7" t="s">
        <v>122</v>
      </c>
      <c r="F1" s="8" t="s">
        <v>79</v>
      </c>
      <c r="G1" s="9" t="s">
        <v>6</v>
      </c>
      <c r="H1" s="38" t="s">
        <v>7</v>
      </c>
    </row>
    <row r="2" spans="1:8" ht="67.5">
      <c r="A2" s="11">
        <v>364</v>
      </c>
      <c r="B2" s="12" t="s">
        <v>123</v>
      </c>
      <c r="C2" s="22" t="s">
        <v>268</v>
      </c>
      <c r="D2" s="14" t="s">
        <v>124</v>
      </c>
      <c r="E2" s="15" t="s">
        <v>28</v>
      </c>
      <c r="F2" s="20" t="s">
        <v>28</v>
      </c>
      <c r="G2" s="30" t="s">
        <v>32</v>
      </c>
      <c r="H2" s="118" t="s">
        <v>23</v>
      </c>
    </row>
    <row r="3" spans="1:8" ht="63">
      <c r="A3" s="123">
        <v>1228</v>
      </c>
      <c r="B3" s="12" t="s">
        <v>269</v>
      </c>
      <c r="C3" s="22"/>
      <c r="D3" s="149" t="s">
        <v>306</v>
      </c>
      <c r="E3" s="115" t="s">
        <v>22</v>
      </c>
      <c r="F3" s="133" t="s">
        <v>10</v>
      </c>
      <c r="G3" s="152" t="s">
        <v>125</v>
      </c>
      <c r="H3" s="118"/>
    </row>
    <row r="4" spans="1:8" ht="33.75">
      <c r="A4" s="123"/>
      <c r="B4" s="14" t="s">
        <v>271</v>
      </c>
      <c r="C4" s="80" t="s">
        <v>273</v>
      </c>
      <c r="D4" s="150"/>
      <c r="E4" s="115"/>
      <c r="F4" s="133"/>
      <c r="G4" s="152"/>
      <c r="H4" s="118"/>
    </row>
    <row r="5" spans="1:8" ht="69.75">
      <c r="A5" s="123"/>
      <c r="B5" s="14" t="s">
        <v>272</v>
      </c>
      <c r="C5" s="80" t="s">
        <v>274</v>
      </c>
      <c r="D5" s="150"/>
      <c r="E5" s="115"/>
      <c r="F5" s="133"/>
      <c r="G5" s="152"/>
      <c r="H5" s="118"/>
    </row>
    <row r="6" spans="1:8" ht="33.75">
      <c r="A6" s="123"/>
      <c r="B6" s="14" t="s">
        <v>270</v>
      </c>
      <c r="C6" s="80" t="s">
        <v>275</v>
      </c>
      <c r="D6" s="151"/>
      <c r="E6" s="115"/>
      <c r="F6" s="133"/>
      <c r="G6" s="152"/>
      <c r="H6" s="118"/>
    </row>
    <row r="7" spans="1:8" s="37" customFormat="1" ht="78.75">
      <c r="A7" s="11">
        <v>1227</v>
      </c>
      <c r="B7" s="12" t="s">
        <v>307</v>
      </c>
      <c r="C7" s="22" t="s">
        <v>276</v>
      </c>
      <c r="D7" s="14" t="s">
        <v>126</v>
      </c>
      <c r="E7" s="15" t="s">
        <v>22</v>
      </c>
      <c r="F7" s="20" t="s">
        <v>10</v>
      </c>
      <c r="G7" s="30" t="s">
        <v>22</v>
      </c>
      <c r="H7" s="16" t="s">
        <v>11</v>
      </c>
    </row>
    <row r="8" spans="1:8" ht="31.5">
      <c r="A8" s="11">
        <v>582</v>
      </c>
      <c r="B8" s="12" t="s">
        <v>127</v>
      </c>
      <c r="C8" s="22" t="s">
        <v>268</v>
      </c>
      <c r="D8" s="14" t="s">
        <v>128</v>
      </c>
      <c r="E8" s="15" t="s">
        <v>28</v>
      </c>
      <c r="F8" s="81" t="s">
        <v>129</v>
      </c>
      <c r="G8" s="30" t="s">
        <v>32</v>
      </c>
      <c r="H8" s="16" t="s">
        <v>23</v>
      </c>
    </row>
    <row r="9" spans="1:8" ht="63">
      <c r="A9" s="11">
        <v>414</v>
      </c>
      <c r="B9" s="12" t="s">
        <v>130</v>
      </c>
      <c r="C9" s="22" t="s">
        <v>277</v>
      </c>
      <c r="D9" s="14" t="s">
        <v>242</v>
      </c>
      <c r="E9" s="15" t="s">
        <v>28</v>
      </c>
      <c r="F9" s="20" t="s">
        <v>28</v>
      </c>
      <c r="G9" s="30" t="s">
        <v>28</v>
      </c>
      <c r="H9" s="16" t="s">
        <v>23</v>
      </c>
    </row>
    <row r="10" spans="1:8" ht="78.75">
      <c r="A10" s="123" t="s">
        <v>131</v>
      </c>
      <c r="B10" s="12" t="s">
        <v>132</v>
      </c>
      <c r="C10" s="22" t="s">
        <v>133</v>
      </c>
      <c r="D10" s="127" t="s">
        <v>134</v>
      </c>
      <c r="E10" s="115" t="s">
        <v>22</v>
      </c>
      <c r="F10" s="133" t="s">
        <v>10</v>
      </c>
      <c r="G10" s="148" t="s">
        <v>22</v>
      </c>
      <c r="H10" s="118" t="s">
        <v>11</v>
      </c>
    </row>
    <row r="11" spans="1:8" ht="31.5">
      <c r="A11" s="123"/>
      <c r="B11" s="14" t="s">
        <v>135</v>
      </c>
      <c r="C11" s="14" t="s">
        <v>279</v>
      </c>
      <c r="D11" s="127"/>
      <c r="E11" s="115"/>
      <c r="F11" s="133"/>
      <c r="G11" s="148"/>
      <c r="H11" s="118"/>
    </row>
    <row r="12" spans="1:8" ht="31.5">
      <c r="A12" s="123"/>
      <c r="B12" s="14" t="s">
        <v>136</v>
      </c>
      <c r="C12" s="14" t="s">
        <v>278</v>
      </c>
      <c r="D12" s="127"/>
      <c r="E12" s="115"/>
      <c r="F12" s="133"/>
      <c r="G12" s="148"/>
      <c r="H12" s="118"/>
    </row>
    <row r="13" spans="1:8" ht="31.5">
      <c r="A13" s="123"/>
      <c r="B13" s="14" t="s">
        <v>137</v>
      </c>
      <c r="C13" s="14" t="s">
        <v>138</v>
      </c>
      <c r="D13" s="127"/>
      <c r="E13" s="115"/>
      <c r="F13" s="133"/>
      <c r="G13" s="148"/>
      <c r="H13" s="118"/>
    </row>
    <row r="14" spans="1:8" ht="63">
      <c r="A14" s="11">
        <v>413</v>
      </c>
      <c r="B14" s="12" t="s">
        <v>139</v>
      </c>
      <c r="C14" s="22" t="s">
        <v>280</v>
      </c>
      <c r="D14" s="14" t="s">
        <v>140</v>
      </c>
      <c r="E14" s="15" t="s">
        <v>28</v>
      </c>
      <c r="F14" s="20" t="s">
        <v>28</v>
      </c>
      <c r="G14" s="30" t="s">
        <v>32</v>
      </c>
      <c r="H14" s="16" t="s">
        <v>23</v>
      </c>
    </row>
    <row r="15" spans="1:8" ht="21">
      <c r="A15" s="11">
        <v>597</v>
      </c>
      <c r="B15" s="12" t="s">
        <v>141</v>
      </c>
      <c r="C15" s="22" t="s">
        <v>142</v>
      </c>
      <c r="D15" s="14" t="s">
        <v>143</v>
      </c>
      <c r="E15" s="15" t="s">
        <v>28</v>
      </c>
      <c r="F15" s="20" t="s">
        <v>10</v>
      </c>
      <c r="G15" s="30" t="s">
        <v>28</v>
      </c>
      <c r="H15" s="16" t="s">
        <v>23</v>
      </c>
    </row>
    <row r="16" spans="1:8" ht="63">
      <c r="A16" s="123">
        <v>230</v>
      </c>
      <c r="B16" s="12" t="s">
        <v>281</v>
      </c>
      <c r="C16" s="22"/>
      <c r="D16" s="127" t="s">
        <v>144</v>
      </c>
      <c r="E16" s="115" t="s">
        <v>22</v>
      </c>
      <c r="F16" s="133" t="s">
        <v>10</v>
      </c>
      <c r="G16" s="148" t="s">
        <v>22</v>
      </c>
      <c r="H16" s="118" t="s">
        <v>23</v>
      </c>
    </row>
    <row r="17" spans="1:8" ht="15.75">
      <c r="A17" s="123"/>
      <c r="B17" s="14" t="s">
        <v>145</v>
      </c>
      <c r="C17" s="22" t="s">
        <v>146</v>
      </c>
      <c r="D17" s="127"/>
      <c r="E17" s="115"/>
      <c r="F17" s="133"/>
      <c r="G17" s="148"/>
      <c r="H17" s="118"/>
    </row>
    <row r="18" spans="1:8" ht="15.75">
      <c r="A18" s="123"/>
      <c r="B18" s="14" t="s">
        <v>147</v>
      </c>
      <c r="C18" s="22" t="s">
        <v>148</v>
      </c>
      <c r="D18" s="127"/>
      <c r="E18" s="115"/>
      <c r="F18" s="133"/>
      <c r="G18" s="148"/>
      <c r="H18" s="118"/>
    </row>
    <row r="19" spans="1:8" ht="15.75">
      <c r="A19" s="123"/>
      <c r="B19" s="14" t="s">
        <v>149</v>
      </c>
      <c r="C19" s="22" t="s">
        <v>150</v>
      </c>
      <c r="D19" s="127"/>
      <c r="E19" s="115"/>
      <c r="F19" s="133"/>
      <c r="G19" s="148"/>
      <c r="H19" s="118"/>
    </row>
    <row r="20" spans="1:8" ht="47.25">
      <c r="A20" s="11" t="s">
        <v>151</v>
      </c>
      <c r="B20" s="12" t="s">
        <v>152</v>
      </c>
      <c r="C20" s="82" t="s">
        <v>282</v>
      </c>
      <c r="D20" s="14" t="s">
        <v>153</v>
      </c>
      <c r="E20" s="15" t="s">
        <v>22</v>
      </c>
      <c r="F20" s="20" t="s">
        <v>10</v>
      </c>
      <c r="G20" s="30" t="s">
        <v>22</v>
      </c>
      <c r="H20" s="16" t="s">
        <v>23</v>
      </c>
    </row>
    <row r="21" spans="1:8" ht="31.5">
      <c r="A21" s="11">
        <v>1879</v>
      </c>
      <c r="B21" s="12" t="s">
        <v>154</v>
      </c>
      <c r="C21" s="17">
        <v>1250</v>
      </c>
      <c r="D21" s="14" t="s">
        <v>155</v>
      </c>
      <c r="E21" s="15" t="s">
        <v>22</v>
      </c>
      <c r="F21" s="20" t="s">
        <v>10</v>
      </c>
      <c r="G21" s="30" t="s">
        <v>22</v>
      </c>
      <c r="H21" s="16" t="s">
        <v>23</v>
      </c>
    </row>
    <row r="23" spans="2:4" ht="31.5">
      <c r="B23" s="35" t="s">
        <v>74</v>
      </c>
      <c r="C23" s="134" t="s">
        <v>75</v>
      </c>
      <c r="D23" s="36" t="s">
        <v>76</v>
      </c>
    </row>
    <row r="24" spans="2:4" ht="31.5">
      <c r="B24" s="35" t="s">
        <v>77</v>
      </c>
      <c r="C24" s="134"/>
      <c r="D24" s="35" t="s">
        <v>78</v>
      </c>
    </row>
  </sheetData>
  <sheetProtection selectLockedCells="1" selectUnlockedCells="1"/>
  <mergeCells count="19">
    <mergeCell ref="A3:A6"/>
    <mergeCell ref="D3:D6"/>
    <mergeCell ref="E3:E6"/>
    <mergeCell ref="F3:F6"/>
    <mergeCell ref="G3:G6"/>
    <mergeCell ref="H2:H6"/>
    <mergeCell ref="A10:A13"/>
    <mergeCell ref="D10:D13"/>
    <mergeCell ref="E10:E13"/>
    <mergeCell ref="F10:F13"/>
    <mergeCell ref="G10:G13"/>
    <mergeCell ref="H10:H13"/>
    <mergeCell ref="C23:C24"/>
    <mergeCell ref="A16:A19"/>
    <mergeCell ref="D16:D19"/>
    <mergeCell ref="E16:E19"/>
    <mergeCell ref="F16:F19"/>
    <mergeCell ref="H16:H19"/>
    <mergeCell ref="G16:G19"/>
  </mergeCells>
  <printOptions/>
  <pageMargins left="0.7875" right="0.7875" top="1.0527777777777778" bottom="1.0527777777777778" header="0.7875" footer="0.7875"/>
  <pageSetup horizontalDpi="300" verticalDpi="300" orientation="portrait" paperSize="9" r:id="rId1"/>
  <headerFooter alignWithMargins="0">
    <oddHeader>&amp;C&amp;"Times New Roman,Normal"&amp;A</oddHeader>
    <oddFooter>&amp;C&amp;"Times New Roman,Normal"Page &amp;P</oddFooter>
  </headerFooter>
</worksheet>
</file>

<file path=xl/worksheets/sheet6.xml><?xml version="1.0" encoding="utf-8"?>
<worksheet xmlns="http://schemas.openxmlformats.org/spreadsheetml/2006/main" xmlns:r="http://schemas.openxmlformats.org/officeDocument/2006/relationships">
  <dimension ref="A1:H21"/>
  <sheetViews>
    <sheetView zoomScalePageLayoutView="0" workbookViewId="0" topLeftCell="A13">
      <selection activeCell="H10" sqref="H10"/>
    </sheetView>
  </sheetViews>
  <sheetFormatPr defaultColWidth="11.00390625" defaultRowHeight="15.75"/>
  <cols>
    <col min="2" max="2" width="35.50390625" style="0" customWidth="1"/>
    <col min="3" max="3" width="24.375" style="0" customWidth="1"/>
    <col min="4" max="4" width="31.25390625" style="0" customWidth="1"/>
  </cols>
  <sheetData>
    <row r="1" spans="1:8" s="43" customFormat="1" ht="63">
      <c r="A1" s="153" t="s">
        <v>304</v>
      </c>
      <c r="B1" s="153"/>
      <c r="C1" s="153"/>
      <c r="D1" s="153"/>
      <c r="E1" s="7" t="s">
        <v>4</v>
      </c>
      <c r="F1" s="8" t="s">
        <v>156</v>
      </c>
      <c r="G1" s="9" t="s">
        <v>6</v>
      </c>
      <c r="H1" s="83" t="s">
        <v>7</v>
      </c>
    </row>
    <row r="2" spans="1:8" s="43" customFormat="1" ht="15.75">
      <c r="A2" s="154" t="s">
        <v>157</v>
      </c>
      <c r="B2" s="154"/>
      <c r="C2" s="154"/>
      <c r="D2" s="154"/>
      <c r="E2" s="39" t="s">
        <v>22</v>
      </c>
      <c r="F2" s="40" t="s">
        <v>10</v>
      </c>
      <c r="G2" s="41" t="s">
        <v>22</v>
      </c>
      <c r="H2" s="155" t="s">
        <v>23</v>
      </c>
    </row>
    <row r="3" spans="1:8" s="43" customFormat="1" ht="15.75">
      <c r="A3" s="154" t="s">
        <v>158</v>
      </c>
      <c r="B3" s="154"/>
      <c r="C3" s="154"/>
      <c r="D3" s="154"/>
      <c r="E3" s="39" t="s">
        <v>66</v>
      </c>
      <c r="F3" s="40" t="s">
        <v>66</v>
      </c>
      <c r="G3" s="41" t="s">
        <v>66</v>
      </c>
      <c r="H3" s="155"/>
    </row>
    <row r="4" spans="1:7" s="43" customFormat="1" ht="31.5">
      <c r="A4" s="4" t="s">
        <v>159</v>
      </c>
      <c r="B4" s="4" t="s">
        <v>160</v>
      </c>
      <c r="C4" s="84" t="s">
        <v>161</v>
      </c>
      <c r="D4" s="4" t="s">
        <v>162</v>
      </c>
      <c r="E4" s="85"/>
      <c r="F4" s="85"/>
      <c r="G4" s="85"/>
    </row>
    <row r="5" spans="1:7" s="43" customFormat="1" ht="15.75">
      <c r="A5" s="11"/>
      <c r="B5" s="14" t="s">
        <v>163</v>
      </c>
      <c r="C5" s="22" t="s">
        <v>164</v>
      </c>
      <c r="D5" s="14"/>
      <c r="E5" s="85"/>
      <c r="F5" s="85"/>
      <c r="G5" s="85"/>
    </row>
    <row r="6" spans="1:7" s="43" customFormat="1" ht="15.75">
      <c r="A6" s="11"/>
      <c r="B6" s="14" t="s">
        <v>165</v>
      </c>
      <c r="C6" s="22" t="s">
        <v>166</v>
      </c>
      <c r="D6" s="14"/>
      <c r="E6" s="85"/>
      <c r="F6" s="85"/>
      <c r="G6" s="85"/>
    </row>
    <row r="7" spans="1:7" s="43" customFormat="1" ht="31.5">
      <c r="A7" s="4" t="s">
        <v>167</v>
      </c>
      <c r="B7" s="4" t="s">
        <v>168</v>
      </c>
      <c r="C7" s="84" t="s">
        <v>161</v>
      </c>
      <c r="D7" s="4" t="s">
        <v>162</v>
      </c>
      <c r="E7" s="85"/>
      <c r="F7" s="85"/>
      <c r="G7" s="85"/>
    </row>
    <row r="8" spans="1:7" s="43" customFormat="1" ht="15.75">
      <c r="A8" s="11"/>
      <c r="B8" s="14" t="s">
        <v>169</v>
      </c>
      <c r="C8" s="86">
        <v>1250</v>
      </c>
      <c r="D8" s="14" t="s">
        <v>170</v>
      </c>
      <c r="E8" s="85"/>
      <c r="F8" s="85"/>
      <c r="G8" s="85"/>
    </row>
    <row r="9" spans="1:7" s="43" customFormat="1" ht="31.5">
      <c r="A9" s="123"/>
      <c r="B9" s="14" t="s">
        <v>171</v>
      </c>
      <c r="C9" s="86">
        <v>1250</v>
      </c>
      <c r="D9" s="14" t="s">
        <v>172</v>
      </c>
      <c r="E9" s="85"/>
      <c r="F9" s="85"/>
      <c r="G9" s="85"/>
    </row>
    <row r="10" spans="1:7" s="43" customFormat="1" ht="15.75">
      <c r="A10" s="123"/>
      <c r="B10" s="14" t="s">
        <v>173</v>
      </c>
      <c r="C10" s="86">
        <v>1250</v>
      </c>
      <c r="D10" s="14" t="s">
        <v>170</v>
      </c>
      <c r="E10" s="85"/>
      <c r="F10" s="85"/>
      <c r="G10" s="85"/>
    </row>
    <row r="11" spans="1:7" s="43" customFormat="1" ht="15.75">
      <c r="A11" s="123"/>
      <c r="B11" s="14" t="s">
        <v>174</v>
      </c>
      <c r="C11" s="86">
        <v>1250</v>
      </c>
      <c r="D11" s="86">
        <v>3750</v>
      </c>
      <c r="E11" s="85"/>
      <c r="F11" s="85"/>
      <c r="G11" s="85"/>
    </row>
    <row r="12" spans="1:7" s="43" customFormat="1" ht="15.75">
      <c r="A12" s="11"/>
      <c r="B12" s="14" t="s">
        <v>175</v>
      </c>
      <c r="C12" s="87">
        <v>625</v>
      </c>
      <c r="D12" s="87">
        <v>1250</v>
      </c>
      <c r="E12" s="85"/>
      <c r="F12" s="85"/>
      <c r="G12" s="85"/>
    </row>
    <row r="13" spans="1:7" s="43" customFormat="1" ht="38.25">
      <c r="A13" s="11"/>
      <c r="B13" s="88" t="s">
        <v>176</v>
      </c>
      <c r="C13" s="89" t="s">
        <v>177</v>
      </c>
      <c r="D13" s="42"/>
      <c r="E13" s="85"/>
      <c r="F13" s="85"/>
      <c r="G13" s="85"/>
    </row>
    <row r="14" spans="1:7" s="43" customFormat="1" ht="15.75">
      <c r="A14" s="11"/>
      <c r="B14" s="14" t="s">
        <v>178</v>
      </c>
      <c r="C14" s="89" t="s">
        <v>179</v>
      </c>
      <c r="D14" s="42"/>
      <c r="E14" s="85"/>
      <c r="F14" s="85"/>
      <c r="G14" s="85"/>
    </row>
    <row r="15" spans="1:7" s="43" customFormat="1" ht="15.75">
      <c r="A15" s="11"/>
      <c r="B15" s="14" t="s">
        <v>180</v>
      </c>
      <c r="C15" s="87">
        <v>1250</v>
      </c>
      <c r="D15" s="14" t="s">
        <v>170</v>
      </c>
      <c r="E15" s="85"/>
      <c r="F15" s="85"/>
      <c r="G15" s="85"/>
    </row>
    <row r="16" spans="1:7" s="43" customFormat="1" ht="25.5">
      <c r="A16" s="11"/>
      <c r="B16" s="88" t="s">
        <v>181</v>
      </c>
      <c r="C16" s="89" t="s">
        <v>182</v>
      </c>
      <c r="D16" s="42"/>
      <c r="E16" s="85"/>
      <c r="F16" s="85"/>
      <c r="G16" s="85"/>
    </row>
    <row r="17" spans="1:7" s="43" customFormat="1" ht="31.5">
      <c r="A17" s="11"/>
      <c r="B17" s="14" t="s">
        <v>183</v>
      </c>
      <c r="C17" s="87">
        <v>1250</v>
      </c>
      <c r="D17" s="42"/>
      <c r="E17" s="85"/>
      <c r="F17" s="85"/>
      <c r="G17" s="85"/>
    </row>
    <row r="18" spans="1:7" s="43" customFormat="1" ht="15.75">
      <c r="A18" s="11"/>
      <c r="B18" s="14" t="s">
        <v>184</v>
      </c>
      <c r="C18" s="87">
        <v>2500</v>
      </c>
      <c r="D18" s="42"/>
      <c r="E18" s="85"/>
      <c r="F18" s="85"/>
      <c r="G18" s="85"/>
    </row>
    <row r="20" spans="2:4" ht="39" customHeight="1">
      <c r="B20" s="35" t="s">
        <v>74</v>
      </c>
      <c r="C20" s="134" t="s">
        <v>75</v>
      </c>
      <c r="D20" s="36" t="s">
        <v>76</v>
      </c>
    </row>
    <row r="21" spans="2:4" ht="31.5">
      <c r="B21" s="35" t="s">
        <v>77</v>
      </c>
      <c r="C21" s="134"/>
      <c r="D21" s="35" t="s">
        <v>78</v>
      </c>
    </row>
  </sheetData>
  <sheetProtection selectLockedCells="1" selectUnlockedCells="1"/>
  <mergeCells count="6">
    <mergeCell ref="A1:D1"/>
    <mergeCell ref="A2:D2"/>
    <mergeCell ref="H2:H3"/>
    <mergeCell ref="A3:D3"/>
    <mergeCell ref="A9:A11"/>
    <mergeCell ref="C20:C21"/>
  </mergeCells>
  <printOptions/>
  <pageMargins left="0.7875" right="0.7875" top="1.0527777777777778" bottom="1.0527777777777778" header="0.7875" footer="0.7875"/>
  <pageSetup horizontalDpi="300" verticalDpi="300" orientation="portrait" paperSize="9"/>
  <headerFooter alignWithMargins="0">
    <oddHeader>&amp;C&amp;"Times New Roman,Normal"&amp;A</oddHeader>
    <oddFooter>&amp;C&amp;"Times New Roman,Normal"Page &amp;P</oddFooter>
  </headerFooter>
</worksheet>
</file>

<file path=xl/worksheets/sheet7.xml><?xml version="1.0" encoding="utf-8"?>
<worksheet xmlns="http://schemas.openxmlformats.org/spreadsheetml/2006/main" xmlns:r="http://schemas.openxmlformats.org/officeDocument/2006/relationships">
  <dimension ref="A1:J20"/>
  <sheetViews>
    <sheetView zoomScalePageLayoutView="0" workbookViewId="0" topLeftCell="B13">
      <selection activeCell="D25" sqref="D25"/>
    </sheetView>
  </sheetViews>
  <sheetFormatPr defaultColWidth="11.00390625" defaultRowHeight="15.75"/>
  <cols>
    <col min="1" max="1" width="10.50390625" style="43" customWidth="1"/>
    <col min="2" max="2" width="48.75390625" style="43" customWidth="1"/>
    <col min="3" max="3" width="13.25390625" style="43" customWidth="1"/>
    <col min="4" max="4" width="41.75390625" style="43" customWidth="1"/>
    <col min="8" max="8" width="11.50390625" style="0" customWidth="1"/>
  </cols>
  <sheetData>
    <row r="1" spans="1:8" ht="63">
      <c r="A1" s="5" t="s">
        <v>0</v>
      </c>
      <c r="B1" s="5" t="s">
        <v>1</v>
      </c>
      <c r="C1" s="6" t="s">
        <v>207</v>
      </c>
      <c r="D1" s="5" t="s">
        <v>3</v>
      </c>
      <c r="E1" s="7" t="s">
        <v>4</v>
      </c>
      <c r="F1" s="8" t="s">
        <v>156</v>
      </c>
      <c r="G1" s="9" t="s">
        <v>6</v>
      </c>
      <c r="H1" s="38" t="s">
        <v>7</v>
      </c>
    </row>
    <row r="2" spans="1:8" ht="63">
      <c r="A2" s="11">
        <v>1843</v>
      </c>
      <c r="B2" s="12" t="s">
        <v>284</v>
      </c>
      <c r="C2" s="86" t="s">
        <v>315</v>
      </c>
      <c r="D2" s="90" t="s">
        <v>283</v>
      </c>
      <c r="E2" s="15" t="s">
        <v>22</v>
      </c>
      <c r="F2" s="20" t="s">
        <v>10</v>
      </c>
      <c r="G2" s="30" t="s">
        <v>22</v>
      </c>
      <c r="H2" s="16" t="s">
        <v>11</v>
      </c>
    </row>
    <row r="3" spans="1:8" ht="31.5">
      <c r="A3" s="11">
        <v>1696</v>
      </c>
      <c r="B3" s="12" t="s">
        <v>208</v>
      </c>
      <c r="C3" s="86">
        <v>2500</v>
      </c>
      <c r="D3" s="90" t="s">
        <v>209</v>
      </c>
      <c r="E3" s="15" t="s">
        <v>22</v>
      </c>
      <c r="F3" s="20" t="s">
        <v>10</v>
      </c>
      <c r="G3" s="30" t="s">
        <v>22</v>
      </c>
      <c r="H3" s="16" t="s">
        <v>23</v>
      </c>
    </row>
    <row r="4" spans="1:8" ht="31.5">
      <c r="A4" s="11">
        <v>1846</v>
      </c>
      <c r="B4" s="12" t="s">
        <v>210</v>
      </c>
      <c r="C4" s="86">
        <v>834</v>
      </c>
      <c r="D4" s="90" t="s">
        <v>211</v>
      </c>
      <c r="E4" s="15" t="s">
        <v>22</v>
      </c>
      <c r="F4" s="20" t="s">
        <v>10</v>
      </c>
      <c r="G4" s="30" t="s">
        <v>22</v>
      </c>
      <c r="H4" s="16" t="s">
        <v>23</v>
      </c>
    </row>
    <row r="5" spans="1:8" ht="78.75">
      <c r="A5" s="11">
        <v>408</v>
      </c>
      <c r="B5" s="12" t="s">
        <v>213</v>
      </c>
      <c r="C5" s="95" t="s">
        <v>214</v>
      </c>
      <c r="D5" s="90" t="s">
        <v>215</v>
      </c>
      <c r="E5" s="15" t="s">
        <v>22</v>
      </c>
      <c r="F5" s="20" t="s">
        <v>10</v>
      </c>
      <c r="G5" s="30" t="s">
        <v>22</v>
      </c>
      <c r="H5" s="16" t="s">
        <v>11</v>
      </c>
    </row>
    <row r="6" spans="1:8" ht="49.5">
      <c r="A6" s="11">
        <v>1844</v>
      </c>
      <c r="B6" s="12" t="s">
        <v>294</v>
      </c>
      <c r="C6" s="86" t="s">
        <v>295</v>
      </c>
      <c r="D6" s="90" t="s">
        <v>298</v>
      </c>
      <c r="E6" s="15" t="s">
        <v>22</v>
      </c>
      <c r="F6" s="20" t="s">
        <v>10</v>
      </c>
      <c r="G6" s="30" t="s">
        <v>22</v>
      </c>
      <c r="H6" s="16" t="s">
        <v>11</v>
      </c>
    </row>
    <row r="7" spans="1:8" ht="78.75">
      <c r="A7" s="11" t="s">
        <v>296</v>
      </c>
      <c r="B7" s="108" t="s">
        <v>308</v>
      </c>
      <c r="C7" s="86" t="s">
        <v>295</v>
      </c>
      <c r="D7" s="90" t="s">
        <v>297</v>
      </c>
      <c r="E7" s="15" t="s">
        <v>22</v>
      </c>
      <c r="F7" s="20" t="s">
        <v>10</v>
      </c>
      <c r="G7" s="30" t="s">
        <v>22</v>
      </c>
      <c r="H7" s="16" t="s">
        <v>212</v>
      </c>
    </row>
    <row r="8" spans="1:8" ht="63">
      <c r="A8" s="11">
        <v>451</v>
      </c>
      <c r="B8" s="12" t="s">
        <v>301</v>
      </c>
      <c r="C8" s="17">
        <v>915.2</v>
      </c>
      <c r="D8" s="14" t="s">
        <v>216</v>
      </c>
      <c r="E8" s="15" t="s">
        <v>28</v>
      </c>
      <c r="F8" s="20" t="s">
        <v>10</v>
      </c>
      <c r="G8" s="30" t="s">
        <v>28</v>
      </c>
      <c r="H8" s="16" t="s">
        <v>11</v>
      </c>
    </row>
    <row r="9" spans="1:8" ht="47.25">
      <c r="A9" s="11">
        <v>452</v>
      </c>
      <c r="B9" s="12" t="s">
        <v>217</v>
      </c>
      <c r="C9" s="17" t="s">
        <v>302</v>
      </c>
      <c r="D9" s="14" t="s">
        <v>218</v>
      </c>
      <c r="E9" s="15" t="s">
        <v>66</v>
      </c>
      <c r="F9" s="20" t="s">
        <v>66</v>
      </c>
      <c r="G9" s="30" t="s">
        <v>66</v>
      </c>
      <c r="H9" s="16" t="s">
        <v>11</v>
      </c>
    </row>
    <row r="10" spans="1:10" ht="63">
      <c r="A10" s="11">
        <v>323</v>
      </c>
      <c r="B10" s="108" t="s">
        <v>303</v>
      </c>
      <c r="C10" s="17" t="s">
        <v>314</v>
      </c>
      <c r="D10" s="14" t="s">
        <v>305</v>
      </c>
      <c r="E10" s="15" t="s">
        <v>22</v>
      </c>
      <c r="F10" s="20" t="s">
        <v>10</v>
      </c>
      <c r="G10" s="30" t="s">
        <v>22</v>
      </c>
      <c r="H10" s="16" t="s">
        <v>23</v>
      </c>
      <c r="I10" s="96"/>
      <c r="J10" s="96"/>
    </row>
    <row r="11" spans="1:8" ht="63">
      <c r="A11" s="11">
        <v>1911</v>
      </c>
      <c r="B11" s="12" t="s">
        <v>299</v>
      </c>
      <c r="C11" s="18" t="s">
        <v>312</v>
      </c>
      <c r="D11" s="14" t="s">
        <v>311</v>
      </c>
      <c r="E11" s="115" t="s">
        <v>66</v>
      </c>
      <c r="F11" s="133" t="s">
        <v>66</v>
      </c>
      <c r="G11" s="148" t="s">
        <v>66</v>
      </c>
      <c r="H11" s="118" t="s">
        <v>23</v>
      </c>
    </row>
    <row r="12" spans="1:10" ht="31.5">
      <c r="A12" s="11">
        <v>1866</v>
      </c>
      <c r="B12" s="14" t="s">
        <v>219</v>
      </c>
      <c r="C12" s="22" t="s">
        <v>220</v>
      </c>
      <c r="D12" s="127" t="s">
        <v>221</v>
      </c>
      <c r="E12" s="115"/>
      <c r="F12" s="133"/>
      <c r="G12" s="148"/>
      <c r="H12" s="118"/>
      <c r="I12" s="96"/>
      <c r="J12" s="96"/>
    </row>
    <row r="13" spans="1:10" ht="31.5">
      <c r="A13" s="11">
        <v>1866</v>
      </c>
      <c r="B13" s="14" t="s">
        <v>222</v>
      </c>
      <c r="C13" s="22" t="s">
        <v>223</v>
      </c>
      <c r="D13" s="127"/>
      <c r="E13" s="115"/>
      <c r="F13" s="133"/>
      <c r="G13" s="148"/>
      <c r="H13" s="118"/>
      <c r="I13" s="96"/>
      <c r="J13" s="96"/>
    </row>
    <row r="14" spans="1:10" ht="15.75">
      <c r="A14" s="11">
        <v>1978</v>
      </c>
      <c r="B14" s="14" t="s">
        <v>224</v>
      </c>
      <c r="C14" s="17">
        <v>300</v>
      </c>
      <c r="D14" s="14" t="s">
        <v>225</v>
      </c>
      <c r="E14" s="115"/>
      <c r="F14" s="133"/>
      <c r="G14" s="148"/>
      <c r="H14" s="118"/>
      <c r="I14" s="96"/>
      <c r="J14" s="96"/>
    </row>
    <row r="15" spans="1:10" ht="47.25">
      <c r="A15" s="11"/>
      <c r="B15" s="14" t="s">
        <v>226</v>
      </c>
      <c r="C15" s="17" t="s">
        <v>227</v>
      </c>
      <c r="D15" s="14" t="s">
        <v>300</v>
      </c>
      <c r="E15" s="115"/>
      <c r="F15" s="133"/>
      <c r="G15" s="148"/>
      <c r="H15" s="118"/>
      <c r="I15" s="96"/>
      <c r="J15" s="96"/>
    </row>
    <row r="16" spans="1:8" ht="78.75">
      <c r="A16" s="11"/>
      <c r="B16" s="12" t="s">
        <v>228</v>
      </c>
      <c r="C16" s="14" t="s">
        <v>229</v>
      </c>
      <c r="D16" s="14" t="s">
        <v>230</v>
      </c>
      <c r="E16" s="15" t="s">
        <v>66</v>
      </c>
      <c r="F16" s="20" t="s">
        <v>66</v>
      </c>
      <c r="G16" s="30" t="s">
        <v>66</v>
      </c>
      <c r="H16" s="16" t="s">
        <v>23</v>
      </c>
    </row>
    <row r="17" spans="5:9" ht="21">
      <c r="E17" s="97"/>
      <c r="F17" s="97"/>
      <c r="G17" s="97"/>
      <c r="I17" s="94"/>
    </row>
    <row r="18" spans="2:7" ht="31.5">
      <c r="B18" s="35" t="s">
        <v>74</v>
      </c>
      <c r="C18" s="134" t="s">
        <v>75</v>
      </c>
      <c r="D18" s="36" t="s">
        <v>76</v>
      </c>
      <c r="E18" s="97"/>
      <c r="F18" s="97"/>
      <c r="G18" s="97"/>
    </row>
    <row r="19" spans="2:7" ht="28.5" customHeight="1">
      <c r="B19" s="35" t="s">
        <v>77</v>
      </c>
      <c r="C19" s="134"/>
      <c r="D19" s="35" t="s">
        <v>78</v>
      </c>
      <c r="E19" s="97"/>
      <c r="F19" s="97"/>
      <c r="G19" s="97"/>
    </row>
    <row r="20" spans="5:7" ht="21">
      <c r="E20" s="97"/>
      <c r="F20" s="97"/>
      <c r="G20" s="97"/>
    </row>
  </sheetData>
  <sheetProtection selectLockedCells="1" selectUnlockedCells="1"/>
  <mergeCells count="6">
    <mergeCell ref="E11:E15"/>
    <mergeCell ref="F11:F15"/>
    <mergeCell ref="G11:G15"/>
    <mergeCell ref="H11:H15"/>
    <mergeCell ref="D12:D13"/>
    <mergeCell ref="C18:C19"/>
  </mergeCells>
  <printOptions/>
  <pageMargins left="0.7875" right="0.7875" top="1.0527777777777778" bottom="1.0527777777777778" header="0.7875" footer="0.7875"/>
  <pageSetup horizontalDpi="300" verticalDpi="300" orientation="portrait" paperSize="9"/>
  <headerFooter alignWithMargins="0">
    <oddHeader>&amp;C&amp;"Times New Roman,Normal"&amp;A</oddHeader>
    <oddFooter>&amp;C&amp;"Times New Roman,Normal"Page &amp;P</oddFooter>
  </headerFooter>
</worksheet>
</file>

<file path=xl/worksheets/sheet8.xml><?xml version="1.0" encoding="utf-8"?>
<worksheet xmlns="http://schemas.openxmlformats.org/spreadsheetml/2006/main" xmlns:r="http://schemas.openxmlformats.org/officeDocument/2006/relationships">
  <dimension ref="A1:H8"/>
  <sheetViews>
    <sheetView zoomScalePageLayoutView="0" workbookViewId="0" topLeftCell="A1">
      <selection activeCell="F8" sqref="F8"/>
    </sheetView>
  </sheetViews>
  <sheetFormatPr defaultColWidth="11.00390625" defaultRowHeight="15.75"/>
  <cols>
    <col min="1" max="1" width="6.25390625" style="98" customWidth="1"/>
    <col min="2" max="2" width="42.125" style="0" customWidth="1"/>
    <col min="3" max="3" width="13.50390625" style="0" customWidth="1"/>
    <col min="4" max="4" width="48.25390625" style="0" customWidth="1"/>
    <col min="8" max="8" width="11.75390625" style="0" customWidth="1"/>
  </cols>
  <sheetData>
    <row r="1" spans="1:8" ht="66.75" customHeight="1">
      <c r="A1" s="5" t="s">
        <v>0</v>
      </c>
      <c r="B1" s="99" t="s">
        <v>1</v>
      </c>
      <c r="C1" s="100" t="s">
        <v>207</v>
      </c>
      <c r="D1" s="99" t="s">
        <v>3</v>
      </c>
      <c r="E1" s="7" t="s">
        <v>4</v>
      </c>
      <c r="F1" s="8" t="s">
        <v>156</v>
      </c>
      <c r="G1" s="9" t="s">
        <v>6</v>
      </c>
      <c r="H1" s="38" t="s">
        <v>7</v>
      </c>
    </row>
    <row r="2" spans="1:8" ht="32.25" customHeight="1">
      <c r="A2" s="101">
        <v>1847</v>
      </c>
      <c r="B2" s="38" t="s">
        <v>231</v>
      </c>
      <c r="C2" s="42" t="s">
        <v>232</v>
      </c>
      <c r="D2" s="14" t="s">
        <v>233</v>
      </c>
      <c r="E2" s="15" t="s">
        <v>22</v>
      </c>
      <c r="F2" s="20" t="s">
        <v>10</v>
      </c>
      <c r="G2" s="30" t="s">
        <v>22</v>
      </c>
      <c r="H2" s="16" t="s">
        <v>23</v>
      </c>
    </row>
    <row r="3" spans="1:8" ht="21" customHeight="1">
      <c r="A3" s="156">
        <v>2205</v>
      </c>
      <c r="B3" s="38" t="s">
        <v>234</v>
      </c>
      <c r="C3" s="42" t="s">
        <v>235</v>
      </c>
      <c r="D3" s="127" t="s">
        <v>236</v>
      </c>
      <c r="E3" s="15" t="s">
        <v>22</v>
      </c>
      <c r="F3" s="20" t="s">
        <v>10</v>
      </c>
      <c r="G3" s="30" t="s">
        <v>22</v>
      </c>
      <c r="H3" s="16" t="s">
        <v>23</v>
      </c>
    </row>
    <row r="4" spans="1:8" ht="64.5" customHeight="1">
      <c r="A4" s="156"/>
      <c r="B4" s="38" t="s">
        <v>237</v>
      </c>
      <c r="C4" s="14" t="s">
        <v>313</v>
      </c>
      <c r="D4" s="127"/>
      <c r="E4" s="15" t="s">
        <v>22</v>
      </c>
      <c r="F4" s="20" t="s">
        <v>10</v>
      </c>
      <c r="G4" s="30" t="s">
        <v>22</v>
      </c>
      <c r="H4" s="16" t="s">
        <v>23</v>
      </c>
    </row>
    <row r="5" spans="1:8" ht="63">
      <c r="A5" s="101">
        <v>438</v>
      </c>
      <c r="B5" s="38" t="s">
        <v>238</v>
      </c>
      <c r="C5" s="14" t="s">
        <v>239</v>
      </c>
      <c r="D5" s="14" t="s">
        <v>240</v>
      </c>
      <c r="E5" s="15" t="s">
        <v>241</v>
      </c>
      <c r="F5" s="20" t="s">
        <v>241</v>
      </c>
      <c r="G5" s="30" t="s">
        <v>241</v>
      </c>
      <c r="H5" s="16" t="s">
        <v>11</v>
      </c>
    </row>
    <row r="7" spans="2:4" ht="38.25" customHeight="1">
      <c r="B7" s="35" t="s">
        <v>74</v>
      </c>
      <c r="C7" s="134" t="s">
        <v>75</v>
      </c>
      <c r="D7" s="36" t="s">
        <v>76</v>
      </c>
    </row>
    <row r="8" spans="2:4" ht="35.25" customHeight="1">
      <c r="B8" s="35" t="s">
        <v>77</v>
      </c>
      <c r="C8" s="134"/>
      <c r="D8" s="35" t="s">
        <v>78</v>
      </c>
    </row>
  </sheetData>
  <sheetProtection selectLockedCells="1" selectUnlockedCells="1"/>
  <mergeCells count="3">
    <mergeCell ref="A3:A4"/>
    <mergeCell ref="D3:D4"/>
    <mergeCell ref="C7:C8"/>
  </mergeCells>
  <printOptions/>
  <pageMargins left="0.7875" right="0.7875" top="1.0527777777777778" bottom="1.0527777777777778" header="0.7875" footer="0.7875"/>
  <pageSetup horizontalDpi="300" verticalDpi="300" orientation="portrait" paperSize="9" r:id="rId1"/>
  <headerFooter alignWithMargins="0">
    <oddHeader>&amp;C&amp;"Times New Roman,Normal"&amp;A</oddHeader>
    <oddFooter>&amp;C&amp;"Times New Roman,Normal"Page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Château</dc:creator>
  <cp:keywords/>
  <dc:description/>
  <cp:lastModifiedBy>SE-UNSA</cp:lastModifiedBy>
  <cp:lastPrinted>2013-03-01T14:44:16Z</cp:lastPrinted>
  <dcterms:created xsi:type="dcterms:W3CDTF">2013-02-12T15:57:56Z</dcterms:created>
  <dcterms:modified xsi:type="dcterms:W3CDTF">2021-11-24T10:55:05Z</dcterms:modified>
  <cp:category/>
  <cp:version/>
  <cp:contentType/>
  <cp:contentStatus/>
  <cp:revision>102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