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firstSheet="3" activeTab="5"/>
  </bookViews>
  <sheets>
    <sheet name="concours externe" sheetId="1" r:id="rId1"/>
    <sheet name="3éme concours" sheetId="2" r:id="rId2"/>
    <sheet name="concours externe spécial" sheetId="3" r:id="rId3"/>
    <sheet name="second concours interne" sheetId="4" r:id="rId4"/>
    <sheet name="2nd concours interne spécial" sheetId="5" r:id="rId5"/>
    <sheet name="total concours" sheetId="6" r:id="rId6"/>
  </sheets>
  <definedNames/>
  <calcPr fullCalcOnLoad="1"/>
</workbook>
</file>

<file path=xl/sharedStrings.xml><?xml version="1.0" encoding="utf-8"?>
<sst xmlns="http://schemas.openxmlformats.org/spreadsheetml/2006/main" count="172" uniqueCount="45">
  <si>
    <t>Aix</t>
  </si>
  <si>
    <t>Amiens</t>
  </si>
  <si>
    <t>Besançon</t>
  </si>
  <si>
    <t>Bordeaux</t>
  </si>
  <si>
    <t>Caen</t>
  </si>
  <si>
    <t>Clermont</t>
  </si>
  <si>
    <t>Corse</t>
  </si>
  <si>
    <t>Créteil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</si>
  <si>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</si>
  <si>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</si>
  <si>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</si>
  <si>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</si>
  <si>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</si>
  <si>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</si>
  <si>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</si>
  <si>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</si>
  <si>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Montpellier</t>
  </si>
  <si>
    <t>Nancy</t>
  </si>
  <si>
    <t>Nantes</t>
  </si>
  <si>
    <t>Nice</t>
  </si>
  <si>
    <t>Orléans</t>
  </si>
  <si>
    <t>Paris</t>
  </si>
  <si>
    <t>Poitiers</t>
  </si>
  <si>
    <t>Reims</t>
  </si>
  <si>
    <t>Rennes</t>
  </si>
  <si>
    <t>Réunion</t>
  </si>
  <si>
    <t>Rouen</t>
  </si>
  <si>
    <t>Strasbourg</t>
  </si>
  <si>
    <t>Toulouse</t>
  </si>
  <si>
    <t>Versailles</t>
  </si>
  <si>
    <t>St pierre et miquelon</t>
  </si>
  <si>
    <t>Total académies</t>
  </si>
  <si>
    <t xml:space="preserve">nb de postes </t>
  </si>
  <si>
    <t>inscrits</t>
  </si>
  <si>
    <t>présents</t>
  </si>
  <si>
    <t>admissibles</t>
  </si>
  <si>
    <t>admis</t>
  </si>
  <si>
    <t>inscrits sur LC</t>
  </si>
  <si>
    <t>admis/présents</t>
  </si>
  <si>
    <t>concours externe</t>
  </si>
  <si>
    <t>concours externe spécial</t>
  </si>
  <si>
    <t>3ème concours</t>
  </si>
  <si>
    <t>second concours interne</t>
  </si>
  <si>
    <t>second concours interne spécial</t>
  </si>
  <si>
    <t>résultats tous concours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</si>
</sst>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 vertical="center"/>
    </xf>
    <xf numFmtId="3" fontId="0" fillId="0" borderId="5" xfId="0" applyNumberFormat="1" applyFill="1" applyBorder="1" applyAlignment="1">
      <alignment/>
    </xf>
    <xf numFmtId="3" fontId="0" fillId="0" borderId="3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0" fillId="0" borderId="6" xfId="0" applyFont="1" applyBorder="1" applyAlignment="1">
      <alignment vertical="center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0" fontId="0" fillId="0" borderId="2" xfId="0" applyFont="1" applyBorder="1" applyAlignment="1">
      <alignment vertical="center"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 vertical="center"/>
    </xf>
    <xf numFmtId="3" fontId="0" fillId="0" borderId="5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11.421875" defaultRowHeight="12.75"/>
  <cols>
    <col min="1" max="1" width="18.28125" style="0" bestFit="1" customWidth="1"/>
    <col min="2" max="8" width="11.7109375" style="0" customWidth="1"/>
  </cols>
  <sheetData>
    <row r="1" spans="1:8" ht="25.5">
      <c r="A1" s="63" t="s">
        <v>39</v>
      </c>
      <c r="B1" s="30" t="s">
        <v>32</v>
      </c>
      <c r="C1" s="30" t="s">
        <v>33</v>
      </c>
      <c r="D1" s="30" t="s">
        <v>34</v>
      </c>
      <c r="E1" s="30" t="s">
        <v>35</v>
      </c>
      <c r="F1" s="30" t="s">
        <v>36</v>
      </c>
      <c r="G1" s="30" t="s">
        <v>37</v>
      </c>
      <c r="H1" s="30" t="s">
        <v>38</v>
      </c>
    </row>
    <row r="2" spans="1:8" ht="12.75">
      <c r="A2" s="2" t="s">
        <v>0</v>
      </c>
      <c r="B2" s="3">
        <v>281</v>
      </c>
      <c r="C2" s="9">
        <v>3849</v>
      </c>
      <c r="D2" s="9">
        <v>2076</v>
      </c>
      <c r="E2" s="9">
        <v>643</v>
      </c>
      <c r="F2" s="9">
        <v>281</v>
      </c>
      <c r="G2" s="9">
        <v>108</v>
      </c>
      <c r="H2" s="59">
        <f>F2/D2</f>
        <v>0.13535645472061658</v>
      </c>
    </row>
    <row r="3" spans="1:8" ht="12.75">
      <c r="A3" s="5" t="s">
        <v>1</v>
      </c>
      <c r="B3" s="6">
        <v>366</v>
      </c>
      <c r="C3" s="10">
        <v>2084</v>
      </c>
      <c r="D3" s="10">
        <v>1275</v>
      </c>
      <c r="E3" s="10">
        <v>731</v>
      </c>
      <c r="F3" s="10">
        <v>366</v>
      </c>
      <c r="G3" s="10">
        <v>221</v>
      </c>
      <c r="H3" s="56">
        <f aca="true" t="shared" si="0" ref="H3:H33">F3/D3</f>
        <v>0.28705882352941176</v>
      </c>
    </row>
    <row r="4" spans="1:8" ht="12.75">
      <c r="A4" s="5" t="s">
        <v>2</v>
      </c>
      <c r="B4" s="6">
        <v>154</v>
      </c>
      <c r="C4" s="10">
        <v>1224</v>
      </c>
      <c r="D4" s="10">
        <v>887</v>
      </c>
      <c r="E4" s="10">
        <v>335</v>
      </c>
      <c r="F4" s="10">
        <v>154</v>
      </c>
      <c r="G4" s="10">
        <v>101</v>
      </c>
      <c r="H4" s="56">
        <f>F4/D4</f>
        <v>0.17361894024802707</v>
      </c>
    </row>
    <row r="5" spans="1:8" ht="12.75">
      <c r="A5" s="5" t="s">
        <v>3</v>
      </c>
      <c r="B5" s="6">
        <v>369</v>
      </c>
      <c r="C5" s="10">
        <v>4035</v>
      </c>
      <c r="D5" s="10">
        <v>2245</v>
      </c>
      <c r="E5" s="10">
        <v>807</v>
      </c>
      <c r="F5" s="10">
        <v>369</v>
      </c>
      <c r="G5" s="10">
        <v>65</v>
      </c>
      <c r="H5" s="56">
        <f t="shared" si="0"/>
        <v>0.1643652561247216</v>
      </c>
    </row>
    <row r="6" spans="1:8" ht="12.75">
      <c r="A6" s="5" t="s">
        <v>4</v>
      </c>
      <c r="B6" s="6">
        <v>173</v>
      </c>
      <c r="C6" s="10">
        <v>1474</v>
      </c>
      <c r="D6" s="10">
        <v>992</v>
      </c>
      <c r="E6" s="10">
        <v>530</v>
      </c>
      <c r="F6" s="10">
        <v>173</v>
      </c>
      <c r="G6" s="10">
        <v>121</v>
      </c>
      <c r="H6" s="56">
        <f t="shared" si="0"/>
        <v>0.1743951612903226</v>
      </c>
    </row>
    <row r="7" spans="1:8" ht="12.75">
      <c r="A7" s="21" t="s">
        <v>5</v>
      </c>
      <c r="B7" s="12">
        <v>152</v>
      </c>
      <c r="C7" s="10">
        <v>1444</v>
      </c>
      <c r="D7" s="10">
        <v>869</v>
      </c>
      <c r="E7" s="10">
        <v>380</v>
      </c>
      <c r="F7" s="13">
        <v>152</v>
      </c>
      <c r="G7" s="10">
        <v>39</v>
      </c>
      <c r="H7" s="56">
        <f t="shared" si="0"/>
        <v>0.17491369390103567</v>
      </c>
    </row>
    <row r="8" spans="1:8" ht="12.75">
      <c r="A8" s="21" t="s">
        <v>6</v>
      </c>
      <c r="B8" s="23">
        <v>15</v>
      </c>
      <c r="C8" s="26">
        <v>308</v>
      </c>
      <c r="D8" s="26">
        <v>160</v>
      </c>
      <c r="E8" s="26">
        <v>37</v>
      </c>
      <c r="F8" s="26">
        <v>20</v>
      </c>
      <c r="G8" s="10">
        <v>0</v>
      </c>
      <c r="H8" s="56">
        <f t="shared" si="0"/>
        <v>0.125</v>
      </c>
    </row>
    <row r="9" spans="1:8" ht="12.75">
      <c r="A9" s="21" t="s">
        <v>7</v>
      </c>
      <c r="B9" s="23">
        <v>1105</v>
      </c>
      <c r="C9" s="26">
        <v>6182</v>
      </c>
      <c r="D9" s="26">
        <v>3399</v>
      </c>
      <c r="E9" s="26">
        <v>2148</v>
      </c>
      <c r="F9" s="26">
        <v>1105</v>
      </c>
      <c r="G9" s="10">
        <v>416</v>
      </c>
      <c r="H9" s="56">
        <f t="shared" si="0"/>
        <v>0.3250956163577523</v>
      </c>
    </row>
    <row r="10" spans="1:8" ht="12.75">
      <c r="A10" s="21" t="s">
        <v>8</v>
      </c>
      <c r="B10" s="23">
        <v>282</v>
      </c>
      <c r="C10" s="26">
        <v>1518</v>
      </c>
      <c r="D10" s="26">
        <v>879</v>
      </c>
      <c r="E10" s="26">
        <v>574</v>
      </c>
      <c r="F10" s="26">
        <v>282</v>
      </c>
      <c r="G10" s="10">
        <v>223</v>
      </c>
      <c r="H10" s="56">
        <f t="shared" si="0"/>
        <v>0.32081911262798635</v>
      </c>
    </row>
    <row r="11" spans="1:8" ht="12.75">
      <c r="A11" s="21" t="s">
        <v>9</v>
      </c>
      <c r="B11" s="23">
        <v>329</v>
      </c>
      <c r="C11" s="26">
        <v>3256</v>
      </c>
      <c r="D11" s="26">
        <v>1856</v>
      </c>
      <c r="E11" s="26">
        <v>891</v>
      </c>
      <c r="F11" s="26">
        <v>329</v>
      </c>
      <c r="G11" s="10">
        <v>275</v>
      </c>
      <c r="H11" s="56">
        <f t="shared" si="0"/>
        <v>0.17726293103448276</v>
      </c>
    </row>
    <row r="12" spans="1:8" ht="12.75">
      <c r="A12" s="21" t="s">
        <v>10</v>
      </c>
      <c r="B12" s="23">
        <v>99</v>
      </c>
      <c r="C12" s="26">
        <v>721</v>
      </c>
      <c r="D12" s="26">
        <v>491</v>
      </c>
      <c r="E12" s="26">
        <v>190</v>
      </c>
      <c r="F12" s="26">
        <v>102</v>
      </c>
      <c r="G12" s="10">
        <v>25</v>
      </c>
      <c r="H12" s="56">
        <f t="shared" si="0"/>
        <v>0.20773930753564154</v>
      </c>
    </row>
    <row r="13" spans="1:8" ht="12.75">
      <c r="A13" s="21" t="s">
        <v>11</v>
      </c>
      <c r="B13" s="23">
        <v>96</v>
      </c>
      <c r="C13" s="26">
        <v>471</v>
      </c>
      <c r="D13" s="26">
        <v>321</v>
      </c>
      <c r="E13" s="26">
        <v>145</v>
      </c>
      <c r="F13" s="26">
        <v>102</v>
      </c>
      <c r="G13" s="10">
        <v>31</v>
      </c>
      <c r="H13" s="56">
        <f t="shared" si="0"/>
        <v>0.3177570093457944</v>
      </c>
    </row>
    <row r="14" spans="1:8" ht="12.75">
      <c r="A14" s="21" t="s">
        <v>12</v>
      </c>
      <c r="B14" s="23">
        <v>720</v>
      </c>
      <c r="C14" s="26">
        <v>5748</v>
      </c>
      <c r="D14" s="26">
        <v>3881</v>
      </c>
      <c r="E14" s="26">
        <v>1542</v>
      </c>
      <c r="F14" s="26">
        <v>720</v>
      </c>
      <c r="G14" s="10">
        <v>172</v>
      </c>
      <c r="H14" s="56">
        <f t="shared" si="0"/>
        <v>0.18551919608348363</v>
      </c>
    </row>
    <row r="15" spans="1:8" ht="12.75">
      <c r="A15" s="21" t="s">
        <v>13</v>
      </c>
      <c r="B15" s="23">
        <v>83</v>
      </c>
      <c r="C15" s="26">
        <v>915</v>
      </c>
      <c r="D15" s="26">
        <v>459</v>
      </c>
      <c r="E15" s="26">
        <v>170</v>
      </c>
      <c r="F15" s="26">
        <v>83</v>
      </c>
      <c r="G15" s="10">
        <v>27</v>
      </c>
      <c r="H15" s="56">
        <f t="shared" si="0"/>
        <v>0.18082788671023964</v>
      </c>
    </row>
    <row r="16" spans="1:8" ht="12.75">
      <c r="A16" s="21" t="s">
        <v>14</v>
      </c>
      <c r="B16" s="23">
        <v>439</v>
      </c>
      <c r="C16" s="26">
        <v>3314</v>
      </c>
      <c r="D16" s="26">
        <v>2193</v>
      </c>
      <c r="E16" s="26">
        <v>1104</v>
      </c>
      <c r="F16" s="26">
        <v>439</v>
      </c>
      <c r="G16" s="10">
        <v>245</v>
      </c>
      <c r="H16" s="56">
        <f t="shared" si="0"/>
        <v>0.20018239854081168</v>
      </c>
    </row>
    <row r="17" spans="1:8" ht="12.75">
      <c r="A17" s="21" t="s">
        <v>15</v>
      </c>
      <c r="B17" s="23">
        <v>73</v>
      </c>
      <c r="C17" s="26">
        <v>985</v>
      </c>
      <c r="D17" s="26">
        <v>526</v>
      </c>
      <c r="E17" s="26">
        <v>180</v>
      </c>
      <c r="F17" s="26">
        <v>77</v>
      </c>
      <c r="G17" s="10">
        <v>2</v>
      </c>
      <c r="H17" s="56">
        <f t="shared" si="0"/>
        <v>0.14638783269961977</v>
      </c>
    </row>
    <row r="18" spans="1:8" ht="12.75">
      <c r="A18" s="21" t="s">
        <v>16</v>
      </c>
      <c r="B18" s="23">
        <v>249</v>
      </c>
      <c r="C18" s="26">
        <v>3487</v>
      </c>
      <c r="D18" s="26">
        <v>1680</v>
      </c>
      <c r="E18" s="26">
        <v>512</v>
      </c>
      <c r="F18" s="26">
        <v>258</v>
      </c>
      <c r="G18" s="10">
        <v>35</v>
      </c>
      <c r="H18" s="56">
        <f t="shared" si="0"/>
        <v>0.15357142857142858</v>
      </c>
    </row>
    <row r="19" spans="1:8" ht="12.75">
      <c r="A19" s="21" t="s">
        <v>17</v>
      </c>
      <c r="B19" s="23">
        <v>337</v>
      </c>
      <c r="C19" s="26">
        <v>2365</v>
      </c>
      <c r="D19" s="26">
        <v>1603</v>
      </c>
      <c r="E19" s="26">
        <v>750</v>
      </c>
      <c r="F19" s="26">
        <v>338</v>
      </c>
      <c r="G19" s="10">
        <v>234</v>
      </c>
      <c r="H19" s="56">
        <f t="shared" si="0"/>
        <v>0.21085464753587024</v>
      </c>
    </row>
    <row r="20" spans="1:8" ht="12.75">
      <c r="A20" s="21" t="s">
        <v>18</v>
      </c>
      <c r="B20" s="23">
        <v>386</v>
      </c>
      <c r="C20" s="26">
        <v>3767</v>
      </c>
      <c r="D20" s="26">
        <v>2177</v>
      </c>
      <c r="E20" s="26">
        <v>1008</v>
      </c>
      <c r="F20" s="26">
        <v>386</v>
      </c>
      <c r="G20" s="10">
        <v>145</v>
      </c>
      <c r="H20" s="56">
        <f t="shared" si="0"/>
        <v>0.1773082223242995</v>
      </c>
    </row>
    <row r="21" spans="1:8" ht="12.75">
      <c r="A21" s="21" t="s">
        <v>19</v>
      </c>
      <c r="B21" s="23">
        <v>232</v>
      </c>
      <c r="C21" s="26">
        <v>2341</v>
      </c>
      <c r="D21" s="26">
        <v>1366</v>
      </c>
      <c r="E21" s="26">
        <v>466</v>
      </c>
      <c r="F21" s="26">
        <v>232</v>
      </c>
      <c r="G21" s="10">
        <v>36</v>
      </c>
      <c r="H21" s="56">
        <f t="shared" si="0"/>
        <v>0.1698389458272328</v>
      </c>
    </row>
    <row r="22" spans="1:8" ht="12.75">
      <c r="A22" s="21" t="s">
        <v>20</v>
      </c>
      <c r="B22" s="23">
        <v>349</v>
      </c>
      <c r="C22" s="26">
        <v>2589</v>
      </c>
      <c r="D22" s="26">
        <v>1715</v>
      </c>
      <c r="E22" s="26">
        <v>1035</v>
      </c>
      <c r="F22" s="26">
        <v>349</v>
      </c>
      <c r="G22" s="10">
        <v>225</v>
      </c>
      <c r="H22" s="56">
        <f t="shared" si="0"/>
        <v>0.20349854227405248</v>
      </c>
    </row>
    <row r="23" spans="1:8" ht="12.75">
      <c r="A23" s="21" t="s">
        <v>21</v>
      </c>
      <c r="B23" s="23">
        <v>224</v>
      </c>
      <c r="C23" s="26">
        <v>1772</v>
      </c>
      <c r="D23" s="26">
        <v>849</v>
      </c>
      <c r="E23" s="26">
        <v>411</v>
      </c>
      <c r="F23" s="26">
        <v>224</v>
      </c>
      <c r="G23" s="10">
        <v>153</v>
      </c>
      <c r="H23" s="56">
        <f t="shared" si="0"/>
        <v>0.26383981154299174</v>
      </c>
    </row>
    <row r="24" spans="1:8" ht="12.75">
      <c r="A24" s="21" t="s">
        <v>22</v>
      </c>
      <c r="B24" s="23">
        <v>213</v>
      </c>
      <c r="C24" s="26">
        <v>2153</v>
      </c>
      <c r="D24" s="26">
        <v>1190</v>
      </c>
      <c r="E24" s="26">
        <v>460</v>
      </c>
      <c r="F24" s="26">
        <v>213</v>
      </c>
      <c r="G24" s="10">
        <v>87</v>
      </c>
      <c r="H24" s="56">
        <f t="shared" si="0"/>
        <v>0.17899159663865546</v>
      </c>
    </row>
    <row r="25" spans="1:8" ht="12.75">
      <c r="A25" s="21" t="s">
        <v>23</v>
      </c>
      <c r="B25" s="23">
        <v>233</v>
      </c>
      <c r="C25" s="26">
        <v>1375</v>
      </c>
      <c r="D25" s="26">
        <v>895</v>
      </c>
      <c r="E25" s="26">
        <v>560</v>
      </c>
      <c r="F25" s="26">
        <v>233</v>
      </c>
      <c r="G25" s="10">
        <v>156</v>
      </c>
      <c r="H25" s="56">
        <f t="shared" si="0"/>
        <v>0.26033519553072626</v>
      </c>
    </row>
    <row r="26" spans="1:8" ht="12.75">
      <c r="A26" s="21" t="s">
        <v>24</v>
      </c>
      <c r="B26" s="23">
        <v>216</v>
      </c>
      <c r="C26" s="26">
        <v>2526</v>
      </c>
      <c r="D26" s="26">
        <v>1250</v>
      </c>
      <c r="E26" s="26">
        <v>432</v>
      </c>
      <c r="F26" s="26">
        <v>216</v>
      </c>
      <c r="G26" s="10">
        <v>45</v>
      </c>
      <c r="H26" s="56">
        <f t="shared" si="0"/>
        <v>0.1728</v>
      </c>
    </row>
    <row r="27" spans="1:9" ht="12.75">
      <c r="A27" s="21" t="s">
        <v>25</v>
      </c>
      <c r="B27" s="23">
        <v>115</v>
      </c>
      <c r="C27" s="26">
        <v>1978</v>
      </c>
      <c r="D27" s="26">
        <v>863</v>
      </c>
      <c r="E27" s="26">
        <v>269</v>
      </c>
      <c r="F27" s="26">
        <v>116</v>
      </c>
      <c r="G27" s="10">
        <v>32</v>
      </c>
      <c r="H27" s="56">
        <f t="shared" si="0"/>
        <v>0.13441483198146004</v>
      </c>
      <c r="I27" s="15"/>
    </row>
    <row r="28" spans="1:8" ht="12.75">
      <c r="A28" s="21" t="s">
        <v>26</v>
      </c>
      <c r="B28" s="23">
        <v>294</v>
      </c>
      <c r="C28" s="26">
        <v>1767</v>
      </c>
      <c r="D28" s="26">
        <v>1159</v>
      </c>
      <c r="E28" s="26">
        <v>550</v>
      </c>
      <c r="F28" s="26">
        <v>294</v>
      </c>
      <c r="G28" s="10">
        <v>183</v>
      </c>
      <c r="H28" s="56">
        <f t="shared" si="0"/>
        <v>0.25366695427092323</v>
      </c>
    </row>
    <row r="29" spans="1:8" ht="12.75">
      <c r="A29" s="21" t="s">
        <v>27</v>
      </c>
      <c r="B29" s="23">
        <v>267</v>
      </c>
      <c r="C29" s="26">
        <v>1785</v>
      </c>
      <c r="D29" s="26">
        <v>1116</v>
      </c>
      <c r="E29" s="26">
        <v>752</v>
      </c>
      <c r="F29" s="26">
        <v>280</v>
      </c>
      <c r="G29" s="10">
        <v>200</v>
      </c>
      <c r="H29" s="56">
        <f t="shared" si="0"/>
        <v>0.25089605734767023</v>
      </c>
    </row>
    <row r="30" spans="1:8" ht="12.75">
      <c r="A30" s="21" t="s">
        <v>28</v>
      </c>
      <c r="B30" s="23">
        <v>278</v>
      </c>
      <c r="C30" s="26">
        <v>3739</v>
      </c>
      <c r="D30" s="26">
        <v>1872</v>
      </c>
      <c r="E30" s="26">
        <v>639</v>
      </c>
      <c r="F30" s="26">
        <v>278</v>
      </c>
      <c r="G30" s="10">
        <v>90</v>
      </c>
      <c r="H30" s="56">
        <f t="shared" si="0"/>
        <v>0.1485042735042735</v>
      </c>
    </row>
    <row r="31" spans="1:8" ht="12.75">
      <c r="A31" s="21" t="s">
        <v>29</v>
      </c>
      <c r="B31" s="23">
        <v>1202</v>
      </c>
      <c r="C31" s="26">
        <v>6985</v>
      </c>
      <c r="D31" s="26">
        <v>4129</v>
      </c>
      <c r="E31" s="26">
        <v>2431</v>
      </c>
      <c r="F31" s="26">
        <v>1202</v>
      </c>
      <c r="G31" s="10">
        <v>599</v>
      </c>
      <c r="H31" s="56">
        <f t="shared" si="0"/>
        <v>0.29111164930976025</v>
      </c>
    </row>
    <row r="32" spans="1:8" ht="12.75">
      <c r="A32" s="27" t="s">
        <v>30</v>
      </c>
      <c r="B32" s="28">
        <v>1</v>
      </c>
      <c r="C32" s="29"/>
      <c r="D32" s="29"/>
      <c r="E32" s="29"/>
      <c r="F32" s="29"/>
      <c r="G32" s="22"/>
      <c r="H32" s="57"/>
    </row>
    <row r="33" spans="1:8" ht="12.75">
      <c r="A33" s="24" t="s">
        <v>31</v>
      </c>
      <c r="B33" s="25">
        <f aca="true" t="shared" si="1" ref="B33:G33">SUM(B2:B32)</f>
        <v>9332</v>
      </c>
      <c r="C33" s="25">
        <f t="shared" si="1"/>
        <v>76157</v>
      </c>
      <c r="D33" s="25">
        <f t="shared" si="1"/>
        <v>44373</v>
      </c>
      <c r="E33" s="25">
        <f t="shared" si="1"/>
        <v>20682</v>
      </c>
      <c r="F33" s="25">
        <f t="shared" si="1"/>
        <v>9373</v>
      </c>
      <c r="G33" s="8">
        <f t="shared" si="1"/>
        <v>4291</v>
      </c>
      <c r="H33" s="58">
        <f t="shared" si="0"/>
        <v>0.2112320555292633</v>
      </c>
    </row>
    <row r="40" ht="12.75">
      <c r="E40" s="15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&amp;CConcours externe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11.421875" defaultRowHeight="12.75"/>
  <cols>
    <col min="1" max="1" width="16.140625" style="0" bestFit="1" customWidth="1"/>
    <col min="2" max="8" width="11.7109375" style="0" customWidth="1"/>
  </cols>
  <sheetData>
    <row r="1" spans="1:8" ht="25.5">
      <c r="A1" s="65" t="s">
        <v>41</v>
      </c>
      <c r="B1" s="30" t="s">
        <v>32</v>
      </c>
      <c r="C1" s="30" t="s">
        <v>33</v>
      </c>
      <c r="D1" s="30" t="s">
        <v>34</v>
      </c>
      <c r="E1" s="30" t="s">
        <v>35</v>
      </c>
      <c r="F1" s="30" t="s">
        <v>36</v>
      </c>
      <c r="G1" s="30" t="s">
        <v>37</v>
      </c>
      <c r="H1" s="30" t="s">
        <v>38</v>
      </c>
    </row>
    <row r="2" spans="1:8" ht="12.75">
      <c r="A2" s="2" t="s">
        <v>0</v>
      </c>
      <c r="B2" s="9">
        <v>21</v>
      </c>
      <c r="C2" s="4">
        <v>445</v>
      </c>
      <c r="D2" s="4">
        <v>163</v>
      </c>
      <c r="E2" s="4">
        <v>44</v>
      </c>
      <c r="F2" s="4">
        <v>21</v>
      </c>
      <c r="G2" s="4">
        <v>6</v>
      </c>
      <c r="H2" s="60">
        <f>F2/D2</f>
        <v>0.12883435582822086</v>
      </c>
    </row>
    <row r="3" spans="1:8" ht="12.75">
      <c r="A3" s="5" t="s">
        <v>1</v>
      </c>
      <c r="B3" s="10">
        <v>14</v>
      </c>
      <c r="C3" s="7">
        <v>138</v>
      </c>
      <c r="D3" s="7">
        <v>61</v>
      </c>
      <c r="E3" s="7">
        <v>20</v>
      </c>
      <c r="F3" s="7">
        <v>14</v>
      </c>
      <c r="G3" s="7">
        <v>0</v>
      </c>
      <c r="H3" s="56">
        <f aca="true" t="shared" si="0" ref="H3:H32">F3/D3</f>
        <v>0.22950819672131148</v>
      </c>
    </row>
    <row r="4" spans="1:8" ht="12.75">
      <c r="A4" s="5" t="s">
        <v>2</v>
      </c>
      <c r="B4" s="10">
        <v>1</v>
      </c>
      <c r="C4" s="7">
        <v>118</v>
      </c>
      <c r="D4" s="7">
        <v>44</v>
      </c>
      <c r="E4" s="7">
        <v>7</v>
      </c>
      <c r="F4" s="7">
        <v>1</v>
      </c>
      <c r="G4" s="7">
        <v>2</v>
      </c>
      <c r="H4" s="56">
        <f t="shared" si="0"/>
        <v>0.022727272727272728</v>
      </c>
    </row>
    <row r="5" spans="1:8" ht="12.75">
      <c r="A5" s="5" t="s">
        <v>3</v>
      </c>
      <c r="B5" s="10">
        <v>17</v>
      </c>
      <c r="C5" s="7">
        <v>458</v>
      </c>
      <c r="D5" s="7">
        <v>143</v>
      </c>
      <c r="E5" s="7">
        <v>34</v>
      </c>
      <c r="F5" s="7">
        <v>17</v>
      </c>
      <c r="G5" s="7">
        <v>2</v>
      </c>
      <c r="H5" s="56">
        <f t="shared" si="0"/>
        <v>0.11888111888111888</v>
      </c>
    </row>
    <row r="6" spans="1:8" ht="12.75">
      <c r="A6" s="5" t="s">
        <v>4</v>
      </c>
      <c r="B6" s="10">
        <v>7</v>
      </c>
      <c r="C6" s="7">
        <v>166</v>
      </c>
      <c r="D6" s="7">
        <v>90</v>
      </c>
      <c r="E6" s="7">
        <v>32</v>
      </c>
      <c r="F6" s="7">
        <v>7</v>
      </c>
      <c r="G6" s="7">
        <v>5</v>
      </c>
      <c r="H6" s="56">
        <f t="shared" si="0"/>
        <v>0.07777777777777778</v>
      </c>
    </row>
    <row r="7" spans="1:8" ht="12.75">
      <c r="A7" s="5" t="s">
        <v>5</v>
      </c>
      <c r="B7" s="10">
        <v>6</v>
      </c>
      <c r="C7" s="7">
        <v>102</v>
      </c>
      <c r="D7" s="7">
        <v>58</v>
      </c>
      <c r="E7" s="7">
        <v>16</v>
      </c>
      <c r="F7" s="7">
        <v>6</v>
      </c>
      <c r="G7" s="7">
        <v>3</v>
      </c>
      <c r="H7" s="56">
        <f t="shared" si="0"/>
        <v>0.10344827586206896</v>
      </c>
    </row>
    <row r="8" spans="1:8" ht="12.75">
      <c r="A8" s="16" t="s">
        <v>6</v>
      </c>
      <c r="B8" s="13">
        <v>1</v>
      </c>
      <c r="C8" s="17">
        <v>48</v>
      </c>
      <c r="D8" s="17">
        <v>17</v>
      </c>
      <c r="E8" s="17">
        <v>4</v>
      </c>
      <c r="F8" s="17">
        <v>2</v>
      </c>
      <c r="G8" s="17">
        <v>0</v>
      </c>
      <c r="H8" s="56">
        <f t="shared" si="0"/>
        <v>0.11764705882352941</v>
      </c>
    </row>
    <row r="9" spans="1:8" ht="12.75">
      <c r="A9" s="16" t="s">
        <v>7</v>
      </c>
      <c r="B9" s="13">
        <v>59</v>
      </c>
      <c r="C9" s="17">
        <v>464</v>
      </c>
      <c r="D9" s="17">
        <v>189</v>
      </c>
      <c r="E9" s="17">
        <v>89</v>
      </c>
      <c r="F9" s="17">
        <v>59</v>
      </c>
      <c r="G9" s="17">
        <v>3</v>
      </c>
      <c r="H9" s="56">
        <f t="shared" si="0"/>
        <v>0.31216931216931215</v>
      </c>
    </row>
    <row r="10" spans="1:8" ht="12.75">
      <c r="A10" s="16" t="s">
        <v>8</v>
      </c>
      <c r="B10" s="13">
        <v>20</v>
      </c>
      <c r="C10" s="17">
        <v>178</v>
      </c>
      <c r="D10" s="17">
        <v>90</v>
      </c>
      <c r="E10" s="17">
        <v>45</v>
      </c>
      <c r="F10" s="17">
        <v>20</v>
      </c>
      <c r="G10" s="17">
        <v>21</v>
      </c>
      <c r="H10" s="56">
        <f t="shared" si="0"/>
        <v>0.2222222222222222</v>
      </c>
    </row>
    <row r="11" spans="1:8" ht="12.75">
      <c r="A11" s="16" t="s">
        <v>9</v>
      </c>
      <c r="B11" s="13">
        <v>9</v>
      </c>
      <c r="C11" s="17">
        <v>250</v>
      </c>
      <c r="D11" s="17">
        <v>113</v>
      </c>
      <c r="E11" s="17">
        <v>27</v>
      </c>
      <c r="F11" s="17">
        <v>9</v>
      </c>
      <c r="G11" s="17">
        <v>5</v>
      </c>
      <c r="H11" s="56">
        <f t="shared" si="0"/>
        <v>0.07964601769911504</v>
      </c>
    </row>
    <row r="12" spans="1:8" ht="12.75">
      <c r="A12" s="16" t="s">
        <v>10</v>
      </c>
      <c r="B12" s="13">
        <v>5</v>
      </c>
      <c r="C12" s="17">
        <v>73</v>
      </c>
      <c r="D12" s="17">
        <v>43</v>
      </c>
      <c r="E12" s="17">
        <v>5</v>
      </c>
      <c r="F12" s="17">
        <v>3</v>
      </c>
      <c r="G12" s="17">
        <v>0</v>
      </c>
      <c r="H12" s="56">
        <f t="shared" si="0"/>
        <v>0.06976744186046512</v>
      </c>
    </row>
    <row r="13" spans="1:8" ht="12.75">
      <c r="A13" s="16" t="s">
        <v>11</v>
      </c>
      <c r="B13" s="13">
        <v>3</v>
      </c>
      <c r="C13" s="17">
        <v>48</v>
      </c>
      <c r="D13" s="17">
        <v>28</v>
      </c>
      <c r="E13" s="17">
        <v>8</v>
      </c>
      <c r="F13" s="17">
        <v>3</v>
      </c>
      <c r="G13" s="17">
        <v>3</v>
      </c>
      <c r="H13" s="56">
        <f t="shared" si="0"/>
        <v>0.10714285714285714</v>
      </c>
    </row>
    <row r="14" spans="1:8" ht="12.75">
      <c r="A14" s="16" t="s">
        <v>12</v>
      </c>
      <c r="B14" s="13">
        <v>15</v>
      </c>
      <c r="C14" s="17">
        <v>788</v>
      </c>
      <c r="D14" s="17">
        <v>373</v>
      </c>
      <c r="E14" s="17">
        <v>67</v>
      </c>
      <c r="F14" s="17">
        <v>15</v>
      </c>
      <c r="G14" s="17">
        <v>13</v>
      </c>
      <c r="H14" s="56">
        <f t="shared" si="0"/>
        <v>0.040214477211796246</v>
      </c>
    </row>
    <row r="15" spans="1:8" ht="12.75">
      <c r="A15" s="16" t="s">
        <v>13</v>
      </c>
      <c r="B15" s="13">
        <v>6</v>
      </c>
      <c r="C15" s="17">
        <v>89</v>
      </c>
      <c r="D15" s="17">
        <v>33</v>
      </c>
      <c r="E15" s="17">
        <v>12</v>
      </c>
      <c r="F15" s="17">
        <v>6</v>
      </c>
      <c r="G15" s="17">
        <v>0</v>
      </c>
      <c r="H15" s="56">
        <f t="shared" si="0"/>
        <v>0.18181818181818182</v>
      </c>
    </row>
    <row r="16" spans="1:8" ht="12.75">
      <c r="A16" s="16" t="s">
        <v>14</v>
      </c>
      <c r="B16" s="13">
        <v>21</v>
      </c>
      <c r="C16" s="17">
        <v>414</v>
      </c>
      <c r="D16" s="17">
        <v>189</v>
      </c>
      <c r="E16" s="17">
        <v>46</v>
      </c>
      <c r="F16" s="17">
        <v>21</v>
      </c>
      <c r="G16" s="17">
        <v>12</v>
      </c>
      <c r="H16" s="56">
        <f t="shared" si="0"/>
        <v>0.1111111111111111</v>
      </c>
    </row>
    <row r="17" spans="1:8" ht="12.75">
      <c r="A17" s="16" t="s">
        <v>15</v>
      </c>
      <c r="B17" s="13">
        <v>5</v>
      </c>
      <c r="C17" s="17">
        <v>158</v>
      </c>
      <c r="D17" s="17">
        <v>74</v>
      </c>
      <c r="E17" s="17">
        <v>15</v>
      </c>
      <c r="F17" s="17">
        <v>4</v>
      </c>
      <c r="G17" s="17">
        <v>0</v>
      </c>
      <c r="H17" s="56">
        <f t="shared" si="0"/>
        <v>0.05405405405405406</v>
      </c>
    </row>
    <row r="18" spans="1:8" ht="12.75">
      <c r="A18" s="16" t="s">
        <v>16</v>
      </c>
      <c r="B18" s="13">
        <v>21</v>
      </c>
      <c r="C18" s="17">
        <v>451</v>
      </c>
      <c r="D18" s="17">
        <v>196</v>
      </c>
      <c r="E18" s="17">
        <v>45</v>
      </c>
      <c r="F18" s="17">
        <v>22</v>
      </c>
      <c r="G18" s="17">
        <v>3</v>
      </c>
      <c r="H18" s="56">
        <f t="shared" si="0"/>
        <v>0.11224489795918367</v>
      </c>
    </row>
    <row r="19" spans="1:8" ht="12.75">
      <c r="A19" s="16" t="s">
        <v>17</v>
      </c>
      <c r="B19" s="13">
        <v>17</v>
      </c>
      <c r="C19" s="17">
        <v>199</v>
      </c>
      <c r="D19" s="17">
        <v>129</v>
      </c>
      <c r="E19" s="17">
        <v>35</v>
      </c>
      <c r="F19" s="17">
        <v>17</v>
      </c>
      <c r="G19" s="17">
        <v>13</v>
      </c>
      <c r="H19" s="56">
        <f t="shared" si="0"/>
        <v>0.13178294573643412</v>
      </c>
    </row>
    <row r="20" spans="1:8" ht="12.75">
      <c r="A20" s="16" t="s">
        <v>18</v>
      </c>
      <c r="B20" s="13">
        <v>13</v>
      </c>
      <c r="C20" s="17">
        <v>323</v>
      </c>
      <c r="D20" s="17">
        <v>119</v>
      </c>
      <c r="E20" s="17">
        <v>37</v>
      </c>
      <c r="F20" s="17">
        <v>13</v>
      </c>
      <c r="G20" s="17">
        <v>7</v>
      </c>
      <c r="H20" s="56">
        <f t="shared" si="0"/>
        <v>0.1092436974789916</v>
      </c>
    </row>
    <row r="21" spans="1:8" ht="12.75">
      <c r="A21" s="16" t="s">
        <v>19</v>
      </c>
      <c r="B21" s="13">
        <v>11</v>
      </c>
      <c r="C21" s="17">
        <v>348</v>
      </c>
      <c r="D21" s="17">
        <v>130</v>
      </c>
      <c r="E21" s="17">
        <v>26</v>
      </c>
      <c r="F21" s="17">
        <v>11</v>
      </c>
      <c r="G21" s="17">
        <v>2</v>
      </c>
      <c r="H21" s="56">
        <f t="shared" si="0"/>
        <v>0.08461538461538462</v>
      </c>
    </row>
    <row r="22" spans="1:8" ht="12.75">
      <c r="A22" s="16" t="s">
        <v>20</v>
      </c>
      <c r="B22" s="13">
        <v>24</v>
      </c>
      <c r="C22" s="17">
        <v>317</v>
      </c>
      <c r="D22" s="17">
        <v>171</v>
      </c>
      <c r="E22" s="17">
        <v>66</v>
      </c>
      <c r="F22" s="17">
        <v>24</v>
      </c>
      <c r="G22" s="17">
        <v>2</v>
      </c>
      <c r="H22" s="56">
        <f t="shared" si="0"/>
        <v>0.14035087719298245</v>
      </c>
    </row>
    <row r="23" spans="1:8" ht="12.75">
      <c r="A23" s="16" t="s">
        <v>21</v>
      </c>
      <c r="B23" s="13">
        <v>6</v>
      </c>
      <c r="C23" s="17">
        <v>127</v>
      </c>
      <c r="D23" s="17">
        <v>32</v>
      </c>
      <c r="E23" s="17">
        <v>10</v>
      </c>
      <c r="F23" s="17">
        <v>6</v>
      </c>
      <c r="G23" s="17">
        <v>1</v>
      </c>
      <c r="H23" s="56">
        <f t="shared" si="0"/>
        <v>0.1875</v>
      </c>
    </row>
    <row r="24" spans="1:8" ht="12.75">
      <c r="A24" s="16" t="s">
        <v>22</v>
      </c>
      <c r="B24" s="13">
        <v>7</v>
      </c>
      <c r="C24" s="17">
        <v>214</v>
      </c>
      <c r="D24" s="17">
        <v>78</v>
      </c>
      <c r="E24" s="17">
        <v>17</v>
      </c>
      <c r="F24" s="17">
        <v>7</v>
      </c>
      <c r="G24" s="17">
        <v>2</v>
      </c>
      <c r="H24" s="56">
        <f t="shared" si="0"/>
        <v>0.08974358974358974</v>
      </c>
    </row>
    <row r="25" spans="1:8" ht="12.75">
      <c r="A25" s="16" t="s">
        <v>23</v>
      </c>
      <c r="B25" s="13">
        <v>6</v>
      </c>
      <c r="C25" s="17">
        <v>159</v>
      </c>
      <c r="D25" s="17">
        <v>66</v>
      </c>
      <c r="E25" s="17">
        <v>18</v>
      </c>
      <c r="F25" s="17">
        <v>6</v>
      </c>
      <c r="G25" s="17">
        <v>5</v>
      </c>
      <c r="H25" s="56">
        <f t="shared" si="0"/>
        <v>0.09090909090909091</v>
      </c>
    </row>
    <row r="26" spans="1:8" ht="12.75">
      <c r="A26" s="16" t="s">
        <v>24</v>
      </c>
      <c r="B26" s="13">
        <v>11</v>
      </c>
      <c r="C26" s="17">
        <v>299</v>
      </c>
      <c r="D26" s="17">
        <v>113</v>
      </c>
      <c r="E26" s="17">
        <v>23</v>
      </c>
      <c r="F26" s="17">
        <v>11</v>
      </c>
      <c r="G26" s="17">
        <v>2</v>
      </c>
      <c r="H26" s="56">
        <f t="shared" si="0"/>
        <v>0.09734513274336283</v>
      </c>
    </row>
    <row r="27" spans="1:8" ht="12.75">
      <c r="A27" s="16" t="s">
        <v>25</v>
      </c>
      <c r="B27" s="13">
        <v>28</v>
      </c>
      <c r="C27" s="17">
        <v>394</v>
      </c>
      <c r="D27" s="17">
        <v>165</v>
      </c>
      <c r="E27" s="17">
        <v>52</v>
      </c>
      <c r="F27" s="17">
        <v>28</v>
      </c>
      <c r="G27" s="17">
        <v>3</v>
      </c>
      <c r="H27" s="56">
        <f t="shared" si="0"/>
        <v>0.1696969696969697</v>
      </c>
    </row>
    <row r="28" spans="1:8" ht="12.75">
      <c r="A28" s="16" t="s">
        <v>26</v>
      </c>
      <c r="B28" s="13">
        <v>16</v>
      </c>
      <c r="C28" s="17">
        <v>163</v>
      </c>
      <c r="D28" s="17">
        <v>75</v>
      </c>
      <c r="E28" s="17">
        <v>27</v>
      </c>
      <c r="F28" s="17">
        <v>16</v>
      </c>
      <c r="G28" s="17">
        <v>4</v>
      </c>
      <c r="H28" s="56">
        <f t="shared" si="0"/>
        <v>0.21333333333333335</v>
      </c>
    </row>
    <row r="29" spans="1:8" ht="12.75">
      <c r="A29" s="16" t="s">
        <v>27</v>
      </c>
      <c r="B29" s="13">
        <v>4</v>
      </c>
      <c r="C29" s="17">
        <v>194</v>
      </c>
      <c r="D29" s="17">
        <v>86</v>
      </c>
      <c r="E29" s="17">
        <v>9</v>
      </c>
      <c r="F29" s="17">
        <v>4</v>
      </c>
      <c r="G29" s="17">
        <v>5</v>
      </c>
      <c r="H29" s="56">
        <f t="shared" si="0"/>
        <v>0.046511627906976744</v>
      </c>
    </row>
    <row r="30" spans="1:8" ht="12.75">
      <c r="A30" s="16" t="s">
        <v>28</v>
      </c>
      <c r="B30" s="13">
        <v>4</v>
      </c>
      <c r="C30" s="17">
        <v>318</v>
      </c>
      <c r="D30" s="17">
        <v>80</v>
      </c>
      <c r="E30" s="17">
        <v>9</v>
      </c>
      <c r="F30" s="17">
        <v>4</v>
      </c>
      <c r="G30" s="17">
        <v>2</v>
      </c>
      <c r="H30" s="56">
        <f t="shared" si="0"/>
        <v>0.05</v>
      </c>
    </row>
    <row r="31" spans="1:8" ht="12.75">
      <c r="A31" s="32" t="s">
        <v>29</v>
      </c>
      <c r="B31" s="33">
        <v>36</v>
      </c>
      <c r="C31" s="34">
        <v>497</v>
      </c>
      <c r="D31" s="34">
        <v>206</v>
      </c>
      <c r="E31" s="34">
        <v>73</v>
      </c>
      <c r="F31" s="34">
        <v>36</v>
      </c>
      <c r="G31" s="34">
        <v>13</v>
      </c>
      <c r="H31" s="57">
        <f t="shared" si="0"/>
        <v>0.17475728155339806</v>
      </c>
    </row>
    <row r="32" spans="1:8" ht="12.75">
      <c r="A32" s="36" t="s">
        <v>31</v>
      </c>
      <c r="B32" s="37">
        <f aca="true" t="shared" si="1" ref="B32:G32">SUM(B2:B31)</f>
        <v>414</v>
      </c>
      <c r="C32" s="37">
        <f t="shared" si="1"/>
        <v>7940</v>
      </c>
      <c r="D32" s="37">
        <f t="shared" si="1"/>
        <v>3354</v>
      </c>
      <c r="E32" s="37">
        <f t="shared" si="1"/>
        <v>918</v>
      </c>
      <c r="F32" s="37">
        <f t="shared" si="1"/>
        <v>413</v>
      </c>
      <c r="G32" s="37">
        <f t="shared" si="1"/>
        <v>139</v>
      </c>
      <c r="H32" s="58">
        <f t="shared" si="0"/>
        <v>0.12313655336911151</v>
      </c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&amp;C3éme concours 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23" sqref="E23"/>
    </sheetView>
  </sheetViews>
  <sheetFormatPr defaultColWidth="11.421875" defaultRowHeight="12.75"/>
  <cols>
    <col min="1" max="1" width="16.140625" style="0" bestFit="1" customWidth="1"/>
    <col min="2" max="8" width="11.7109375" style="0" customWidth="1"/>
  </cols>
  <sheetData>
    <row r="1" spans="1:8" ht="25.5">
      <c r="A1" s="66" t="s">
        <v>40</v>
      </c>
      <c r="B1" s="30" t="s">
        <v>32</v>
      </c>
      <c r="C1" s="30" t="s">
        <v>33</v>
      </c>
      <c r="D1" s="30" t="s">
        <v>34</v>
      </c>
      <c r="E1" s="30" t="s">
        <v>35</v>
      </c>
      <c r="F1" s="30" t="s">
        <v>36</v>
      </c>
      <c r="G1" s="30" t="s">
        <v>37</v>
      </c>
      <c r="H1" s="30" t="s">
        <v>38</v>
      </c>
    </row>
    <row r="2" spans="1:8" ht="12.75">
      <c r="A2" s="38" t="s">
        <v>3</v>
      </c>
      <c r="B2" s="39">
        <v>5</v>
      </c>
      <c r="C2" s="40">
        <v>41</v>
      </c>
      <c r="D2" s="40">
        <v>24</v>
      </c>
      <c r="E2" s="40">
        <v>10</v>
      </c>
      <c r="F2" s="40">
        <v>7</v>
      </c>
      <c r="G2" s="40">
        <v>0</v>
      </c>
      <c r="H2" s="60">
        <f>F2/D2</f>
        <v>0.2916666666666667</v>
      </c>
    </row>
    <row r="3" spans="1:8" ht="12.75">
      <c r="A3" s="16" t="s">
        <v>6</v>
      </c>
      <c r="B3" s="13">
        <v>13</v>
      </c>
      <c r="C3" s="17">
        <v>104</v>
      </c>
      <c r="D3" s="17">
        <v>55</v>
      </c>
      <c r="E3" s="17">
        <v>11</v>
      </c>
      <c r="F3" s="17">
        <v>8</v>
      </c>
      <c r="G3" s="17">
        <v>0</v>
      </c>
      <c r="H3" s="56">
        <f aca="true" t="shared" si="0" ref="H3:H15">F3/D3</f>
        <v>0.14545454545454545</v>
      </c>
    </row>
    <row r="4" spans="1:8" ht="12.75">
      <c r="A4" s="16" t="s">
        <v>10</v>
      </c>
      <c r="B4" s="13">
        <v>1</v>
      </c>
      <c r="C4" s="17">
        <v>4</v>
      </c>
      <c r="D4" s="17">
        <v>2</v>
      </c>
      <c r="E4" s="17">
        <v>0</v>
      </c>
      <c r="F4" s="17">
        <v>0</v>
      </c>
      <c r="G4" s="17">
        <v>0</v>
      </c>
      <c r="H4" s="56">
        <f>F4/D4</f>
        <v>0</v>
      </c>
    </row>
    <row r="5" spans="1:8" ht="12.75">
      <c r="A5" s="16" t="s">
        <v>11</v>
      </c>
      <c r="B5" s="13">
        <v>1</v>
      </c>
      <c r="C5" s="17">
        <v>4</v>
      </c>
      <c r="D5" s="17">
        <v>2</v>
      </c>
      <c r="E5" s="17">
        <v>1</v>
      </c>
      <c r="F5" s="17">
        <v>1</v>
      </c>
      <c r="G5" s="17">
        <v>0</v>
      </c>
      <c r="H5" s="56">
        <f t="shared" si="0"/>
        <v>0.5</v>
      </c>
    </row>
    <row r="6" spans="1:8" ht="12.75">
      <c r="A6" s="16" t="s">
        <v>15</v>
      </c>
      <c r="B6" s="13">
        <v>2</v>
      </c>
      <c r="C6" s="17">
        <v>32</v>
      </c>
      <c r="D6" s="17">
        <v>19</v>
      </c>
      <c r="E6" s="17">
        <v>7</v>
      </c>
      <c r="F6" s="17">
        <v>2</v>
      </c>
      <c r="G6" s="17">
        <v>0</v>
      </c>
      <c r="H6" s="56">
        <f t="shared" si="0"/>
        <v>0.10526315789473684</v>
      </c>
    </row>
    <row r="7" spans="1:8" ht="12.75">
      <c r="A7" s="16" t="s">
        <v>16</v>
      </c>
      <c r="B7" s="13">
        <v>30</v>
      </c>
      <c r="C7" s="17">
        <v>98</v>
      </c>
      <c r="D7" s="17">
        <v>63</v>
      </c>
      <c r="E7" s="17">
        <v>31</v>
      </c>
      <c r="F7" s="17">
        <v>20</v>
      </c>
      <c r="G7" s="17">
        <v>0</v>
      </c>
      <c r="H7" s="56">
        <f t="shared" si="0"/>
        <v>0.31746031746031744</v>
      </c>
    </row>
    <row r="8" spans="1:8" ht="12.75">
      <c r="A8" s="16" t="s">
        <v>17</v>
      </c>
      <c r="B8" s="13">
        <v>1</v>
      </c>
      <c r="C8" s="17">
        <v>9</v>
      </c>
      <c r="D8" s="17">
        <v>3</v>
      </c>
      <c r="E8" s="17">
        <v>0</v>
      </c>
      <c r="F8" s="17">
        <v>0</v>
      </c>
      <c r="G8" s="17">
        <v>0</v>
      </c>
      <c r="H8" s="56">
        <f t="shared" si="0"/>
        <v>0</v>
      </c>
    </row>
    <row r="9" spans="1:8" ht="12.75">
      <c r="A9" s="16" t="s">
        <v>18</v>
      </c>
      <c r="B9" s="13">
        <v>1</v>
      </c>
      <c r="C9" s="17">
        <v>1</v>
      </c>
      <c r="D9" s="17">
        <v>0</v>
      </c>
      <c r="E9" s="17">
        <v>0</v>
      </c>
      <c r="F9" s="17">
        <v>0</v>
      </c>
      <c r="G9" s="17">
        <v>0</v>
      </c>
      <c r="H9" s="56"/>
    </row>
    <row r="10" spans="1:8" ht="12.75">
      <c r="A10" s="16" t="s">
        <v>19</v>
      </c>
      <c r="B10" s="13">
        <v>2</v>
      </c>
      <c r="C10" s="17">
        <v>10</v>
      </c>
      <c r="D10" s="17">
        <v>4</v>
      </c>
      <c r="E10" s="17">
        <v>3</v>
      </c>
      <c r="F10" s="17">
        <v>2</v>
      </c>
      <c r="G10" s="17">
        <v>0</v>
      </c>
      <c r="H10" s="56">
        <f t="shared" si="0"/>
        <v>0.5</v>
      </c>
    </row>
    <row r="11" spans="1:8" ht="12.75">
      <c r="A11" s="16" t="s">
        <v>24</v>
      </c>
      <c r="B11" s="13">
        <v>13</v>
      </c>
      <c r="C11" s="17">
        <v>63</v>
      </c>
      <c r="D11" s="17">
        <v>30</v>
      </c>
      <c r="E11" s="17">
        <v>16</v>
      </c>
      <c r="F11" s="17">
        <v>13</v>
      </c>
      <c r="G11" s="17">
        <v>0</v>
      </c>
      <c r="H11" s="56">
        <f t="shared" si="0"/>
        <v>0.43333333333333335</v>
      </c>
    </row>
    <row r="12" spans="1:8" ht="12.75">
      <c r="A12" s="16" t="s">
        <v>25</v>
      </c>
      <c r="B12" s="13">
        <v>2</v>
      </c>
      <c r="C12" s="17">
        <v>42</v>
      </c>
      <c r="D12" s="17">
        <v>9</v>
      </c>
      <c r="E12" s="17">
        <v>5</v>
      </c>
      <c r="F12" s="17">
        <v>2</v>
      </c>
      <c r="G12" s="17">
        <v>1</v>
      </c>
      <c r="H12" s="56">
        <f t="shared" si="0"/>
        <v>0.2222222222222222</v>
      </c>
    </row>
    <row r="13" spans="1:8" ht="12.75">
      <c r="A13" s="16" t="s">
        <v>27</v>
      </c>
      <c r="B13" s="13">
        <v>50</v>
      </c>
      <c r="C13" s="17">
        <v>118</v>
      </c>
      <c r="D13" s="17">
        <v>77</v>
      </c>
      <c r="E13" s="17">
        <v>57</v>
      </c>
      <c r="F13" s="17">
        <v>39</v>
      </c>
      <c r="G13" s="17">
        <v>0</v>
      </c>
      <c r="H13" s="56">
        <f t="shared" si="0"/>
        <v>0.5064935064935064</v>
      </c>
    </row>
    <row r="14" spans="1:8" ht="12.75">
      <c r="A14" s="41" t="s">
        <v>28</v>
      </c>
      <c r="B14" s="42">
        <v>8</v>
      </c>
      <c r="C14" s="34">
        <v>37</v>
      </c>
      <c r="D14" s="34">
        <v>15</v>
      </c>
      <c r="E14" s="34">
        <v>11</v>
      </c>
      <c r="F14" s="34">
        <v>8</v>
      </c>
      <c r="G14" s="34">
        <v>2</v>
      </c>
      <c r="H14" s="59">
        <f t="shared" si="0"/>
        <v>0.5333333333333333</v>
      </c>
    </row>
    <row r="15" spans="1:8" ht="12.75">
      <c r="A15" s="36" t="s">
        <v>31</v>
      </c>
      <c r="B15" s="37">
        <f aca="true" t="shared" si="1" ref="B15:G15">SUM(B2:B14)</f>
        <v>129</v>
      </c>
      <c r="C15" s="37">
        <f t="shared" si="1"/>
        <v>563</v>
      </c>
      <c r="D15" s="37">
        <f t="shared" si="1"/>
        <v>303</v>
      </c>
      <c r="E15" s="37">
        <f t="shared" si="1"/>
        <v>152</v>
      </c>
      <c r="F15" s="37">
        <f t="shared" si="1"/>
        <v>102</v>
      </c>
      <c r="G15" s="37">
        <f t="shared" si="1"/>
        <v>3</v>
      </c>
      <c r="H15" s="58">
        <f t="shared" si="0"/>
        <v>0.33663366336633666</v>
      </c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&amp;CConcours externe spécial 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11.421875" defaultRowHeight="12.75"/>
  <cols>
    <col min="1" max="1" width="16.140625" style="0" bestFit="1" customWidth="1"/>
    <col min="2" max="8" width="11.7109375" style="0" customWidth="1"/>
  </cols>
  <sheetData>
    <row r="1" spans="1:8" ht="25.5">
      <c r="A1" s="66" t="s">
        <v>42</v>
      </c>
      <c r="B1" s="30" t="s">
        <v>32</v>
      </c>
      <c r="C1" s="30" t="s">
        <v>33</v>
      </c>
      <c r="D1" s="30" t="s">
        <v>34</v>
      </c>
      <c r="E1" s="30" t="s">
        <v>35</v>
      </c>
      <c r="F1" s="30" t="s">
        <v>36</v>
      </c>
      <c r="G1" s="30" t="s">
        <v>37</v>
      </c>
      <c r="H1" s="30" t="s">
        <v>38</v>
      </c>
    </row>
    <row r="2" spans="1:8" ht="12.75">
      <c r="A2" s="38" t="s">
        <v>6</v>
      </c>
      <c r="B2" s="40">
        <v>1</v>
      </c>
      <c r="C2" s="43">
        <v>0</v>
      </c>
      <c r="D2" s="40">
        <v>0</v>
      </c>
      <c r="E2" s="40">
        <v>0</v>
      </c>
      <c r="F2" s="40">
        <v>0</v>
      </c>
      <c r="G2" s="4">
        <v>0</v>
      </c>
      <c r="H2" s="60"/>
    </row>
    <row r="3" spans="1:8" ht="12.75">
      <c r="A3" s="16" t="s">
        <v>7</v>
      </c>
      <c r="B3" s="17">
        <v>36</v>
      </c>
      <c r="C3" s="44">
        <v>412</v>
      </c>
      <c r="D3" s="17">
        <v>131</v>
      </c>
      <c r="E3" s="17">
        <v>64</v>
      </c>
      <c r="F3" s="17">
        <v>36</v>
      </c>
      <c r="G3" s="7">
        <v>4</v>
      </c>
      <c r="H3" s="56">
        <f aca="true" t="shared" si="0" ref="H3:H11">F3/D3</f>
        <v>0.2748091603053435</v>
      </c>
    </row>
    <row r="4" spans="1:8" ht="12.75">
      <c r="A4" s="16" t="s">
        <v>11</v>
      </c>
      <c r="B4" s="17">
        <v>40</v>
      </c>
      <c r="C4" s="44">
        <v>99</v>
      </c>
      <c r="D4" s="17">
        <v>75</v>
      </c>
      <c r="E4" s="17">
        <v>34</v>
      </c>
      <c r="F4" s="17">
        <v>34</v>
      </c>
      <c r="G4" s="7">
        <v>0</v>
      </c>
      <c r="H4" s="56">
        <f t="shared" si="0"/>
        <v>0.4533333333333333</v>
      </c>
    </row>
    <row r="5" spans="1:8" ht="12.75">
      <c r="A5" s="16" t="s">
        <v>15</v>
      </c>
      <c r="B5" s="17">
        <v>1</v>
      </c>
      <c r="C5" s="44">
        <v>83</v>
      </c>
      <c r="D5" s="17">
        <v>22</v>
      </c>
      <c r="E5" s="17">
        <v>8</v>
      </c>
      <c r="F5" s="17">
        <v>1</v>
      </c>
      <c r="G5" s="7">
        <v>0</v>
      </c>
      <c r="H5" s="56">
        <f t="shared" si="0"/>
        <v>0.045454545454545456</v>
      </c>
    </row>
    <row r="6" spans="1:8" ht="12.75">
      <c r="A6" s="16" t="s">
        <v>19</v>
      </c>
      <c r="B6" s="17">
        <v>2</v>
      </c>
      <c r="C6" s="44">
        <v>217</v>
      </c>
      <c r="D6" s="17">
        <v>37</v>
      </c>
      <c r="E6" s="17">
        <v>7</v>
      </c>
      <c r="F6" s="17">
        <v>2</v>
      </c>
      <c r="G6" s="7">
        <v>0</v>
      </c>
      <c r="H6" s="56">
        <f t="shared" si="0"/>
        <v>0.05405405405405406</v>
      </c>
    </row>
    <row r="7" spans="1:8" ht="12.75">
      <c r="A7" s="16" t="s">
        <v>20</v>
      </c>
      <c r="B7" s="17">
        <v>9</v>
      </c>
      <c r="C7" s="44">
        <v>252</v>
      </c>
      <c r="D7" s="17">
        <v>110</v>
      </c>
      <c r="E7" s="17">
        <v>41</v>
      </c>
      <c r="F7" s="17">
        <v>9</v>
      </c>
      <c r="G7" s="7">
        <v>0</v>
      </c>
      <c r="H7" s="56">
        <f t="shared" si="0"/>
        <v>0.08181818181818182</v>
      </c>
    </row>
    <row r="8" spans="1:8" ht="12.75">
      <c r="A8" s="21" t="s">
        <v>21</v>
      </c>
      <c r="B8" s="31">
        <v>6</v>
      </c>
      <c r="C8" s="44">
        <v>108</v>
      </c>
      <c r="D8" s="17">
        <v>17</v>
      </c>
      <c r="E8" s="17">
        <v>6</v>
      </c>
      <c r="F8" s="31">
        <v>5</v>
      </c>
      <c r="G8" s="7">
        <v>0</v>
      </c>
      <c r="H8" s="56">
        <f t="shared" si="0"/>
        <v>0.29411764705882354</v>
      </c>
    </row>
    <row r="9" spans="1:8" ht="12.75">
      <c r="A9" s="16" t="s">
        <v>25</v>
      </c>
      <c r="B9" s="17">
        <v>5</v>
      </c>
      <c r="C9" s="44">
        <v>428</v>
      </c>
      <c r="D9" s="17">
        <v>140</v>
      </c>
      <c r="E9" s="17">
        <v>15</v>
      </c>
      <c r="F9" s="17">
        <v>5</v>
      </c>
      <c r="G9" s="7">
        <v>2</v>
      </c>
      <c r="H9" s="56">
        <f t="shared" si="0"/>
        <v>0.03571428571428571</v>
      </c>
    </row>
    <row r="10" spans="1:8" ht="12.75">
      <c r="A10" s="32" t="s">
        <v>29</v>
      </c>
      <c r="B10" s="35">
        <v>20</v>
      </c>
      <c r="C10" s="45">
        <v>450</v>
      </c>
      <c r="D10" s="35">
        <v>163</v>
      </c>
      <c r="E10" s="35">
        <v>41</v>
      </c>
      <c r="F10" s="35">
        <v>20</v>
      </c>
      <c r="G10" s="11">
        <v>16</v>
      </c>
      <c r="H10" s="62">
        <f t="shared" si="0"/>
        <v>0.12269938650306748</v>
      </c>
    </row>
    <row r="11" spans="1:8" ht="12.75">
      <c r="A11" s="1" t="s">
        <v>31</v>
      </c>
      <c r="B11" s="8">
        <f aca="true" t="shared" si="1" ref="B11:G11">SUM(B2:B10)</f>
        <v>120</v>
      </c>
      <c r="C11" s="54">
        <f t="shared" si="1"/>
        <v>2049</v>
      </c>
      <c r="D11" s="8">
        <f t="shared" si="1"/>
        <v>695</v>
      </c>
      <c r="E11" s="8">
        <f t="shared" si="1"/>
        <v>216</v>
      </c>
      <c r="F11" s="8">
        <f t="shared" si="1"/>
        <v>112</v>
      </c>
      <c r="G11" s="8">
        <f t="shared" si="1"/>
        <v>22</v>
      </c>
      <c r="H11" s="58">
        <f t="shared" si="0"/>
        <v>0.16115107913669063</v>
      </c>
    </row>
    <row r="13" spans="1:5" ht="12.75">
      <c r="A13" s="18"/>
      <c r="B13" s="19"/>
      <c r="C13" s="20"/>
      <c r="D13" s="20"/>
      <c r="E13" s="20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&amp;CSecond concours interne 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19" sqref="F19"/>
    </sheetView>
  </sheetViews>
  <sheetFormatPr defaultColWidth="11.421875" defaultRowHeight="12.75"/>
  <cols>
    <col min="1" max="1" width="16.140625" style="0" bestFit="1" customWidth="1"/>
    <col min="2" max="8" width="11.7109375" style="0" customWidth="1"/>
  </cols>
  <sheetData>
    <row r="1" spans="1:8" ht="25.5">
      <c r="A1" s="66" t="s">
        <v>43</v>
      </c>
      <c r="B1" s="30" t="s">
        <v>32</v>
      </c>
      <c r="C1" s="30" t="s">
        <v>33</v>
      </c>
      <c r="D1" s="30" t="s">
        <v>34</v>
      </c>
      <c r="E1" s="30" t="s">
        <v>35</v>
      </c>
      <c r="F1" s="30" t="s">
        <v>36</v>
      </c>
      <c r="G1" s="30" t="s">
        <v>37</v>
      </c>
      <c r="H1" s="30" t="s">
        <v>38</v>
      </c>
    </row>
    <row r="2" spans="1:8" ht="12.75">
      <c r="A2" s="38" t="s">
        <v>3</v>
      </c>
      <c r="B2" s="40">
        <v>2</v>
      </c>
      <c r="C2" s="40">
        <v>10</v>
      </c>
      <c r="D2" s="40">
        <v>3</v>
      </c>
      <c r="E2" s="40">
        <v>0</v>
      </c>
      <c r="F2" s="40">
        <v>0</v>
      </c>
      <c r="G2" s="43">
        <v>0</v>
      </c>
      <c r="H2" s="60">
        <f>F2/D2</f>
        <v>0</v>
      </c>
    </row>
    <row r="3" spans="1:8" ht="12.75">
      <c r="A3" s="16" t="s">
        <v>15</v>
      </c>
      <c r="B3" s="17">
        <v>4</v>
      </c>
      <c r="C3" s="17">
        <v>6</v>
      </c>
      <c r="D3" s="17">
        <v>4</v>
      </c>
      <c r="E3" s="17">
        <v>3</v>
      </c>
      <c r="F3" s="17">
        <v>1</v>
      </c>
      <c r="G3" s="44">
        <v>0</v>
      </c>
      <c r="H3" s="56">
        <f>F3/D3</f>
        <v>0.25</v>
      </c>
    </row>
    <row r="4" spans="1:8" ht="12.75">
      <c r="A4" s="16" t="s">
        <v>24</v>
      </c>
      <c r="B4" s="17">
        <v>2</v>
      </c>
      <c r="C4" s="17">
        <v>22</v>
      </c>
      <c r="D4" s="17">
        <v>6</v>
      </c>
      <c r="E4" s="17">
        <v>3</v>
      </c>
      <c r="F4" s="17">
        <v>2</v>
      </c>
      <c r="G4" s="44">
        <v>0</v>
      </c>
      <c r="H4" s="56">
        <f>F4/D4</f>
        <v>0.3333333333333333</v>
      </c>
    </row>
    <row r="5" spans="1:8" ht="12.75">
      <c r="A5" s="41" t="s">
        <v>27</v>
      </c>
      <c r="B5" s="46">
        <v>7</v>
      </c>
      <c r="C5" s="46">
        <v>35</v>
      </c>
      <c r="D5" s="46">
        <v>14</v>
      </c>
      <c r="E5" s="46">
        <v>9</v>
      </c>
      <c r="F5" s="46">
        <v>5</v>
      </c>
      <c r="G5" s="47">
        <v>0</v>
      </c>
      <c r="H5" s="61">
        <f>F5/D5</f>
        <v>0.35714285714285715</v>
      </c>
    </row>
    <row r="6" spans="1:8" ht="12.75">
      <c r="A6" s="36" t="s">
        <v>31</v>
      </c>
      <c r="B6" s="48">
        <f aca="true" t="shared" si="0" ref="B6:G6">SUM(B2:B5)</f>
        <v>15</v>
      </c>
      <c r="C6" s="48">
        <f t="shared" si="0"/>
        <v>73</v>
      </c>
      <c r="D6" s="48">
        <f t="shared" si="0"/>
        <v>27</v>
      </c>
      <c r="E6" s="48">
        <f t="shared" si="0"/>
        <v>15</v>
      </c>
      <c r="F6" s="48">
        <f t="shared" si="0"/>
        <v>8</v>
      </c>
      <c r="G6" s="49">
        <f t="shared" si="0"/>
        <v>0</v>
      </c>
      <c r="H6" s="58">
        <f>F6/D6</f>
        <v>0.2962962962962963</v>
      </c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&amp;CSecond concours interne spécial 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G15" sqref="G15"/>
    </sheetView>
  </sheetViews>
  <sheetFormatPr defaultColWidth="11.421875" defaultRowHeight="12.75"/>
  <cols>
    <col min="1" max="1" width="18.28125" style="0" bestFit="1" customWidth="1"/>
    <col min="2" max="8" width="11.7109375" style="0" customWidth="1"/>
  </cols>
  <sheetData>
    <row r="1" spans="1:8" ht="25.5">
      <c r="A1" s="64" t="s">
        <v>44</v>
      </c>
      <c r="B1" s="30" t="s">
        <v>32</v>
      </c>
      <c r="C1" s="30" t="s">
        <v>33</v>
      </c>
      <c r="D1" s="30" t="s">
        <v>34</v>
      </c>
      <c r="E1" s="30" t="s">
        <v>35</v>
      </c>
      <c r="F1" s="30" t="s">
        <v>36</v>
      </c>
      <c r="G1" s="30" t="s">
        <v>37</v>
      </c>
      <c r="H1" s="30" t="s">
        <v>38</v>
      </c>
    </row>
    <row r="2" spans="1:9" ht="12.75">
      <c r="A2" s="2" t="s">
        <v>0</v>
      </c>
      <c r="B2" s="9">
        <f>'concours externe'!B2+'3éme concours'!B2</f>
        <v>302</v>
      </c>
      <c r="C2" s="9">
        <f>'concours externe'!C2+'3éme concours'!C2</f>
        <v>4294</v>
      </c>
      <c r="D2" s="9">
        <f>'concours externe'!D2+'3éme concours'!D2</f>
        <v>2239</v>
      </c>
      <c r="E2" s="9">
        <f>'concours externe'!E2+'3éme concours'!E2</f>
        <v>687</v>
      </c>
      <c r="F2" s="50">
        <f>'concours externe'!F2+'3éme concours'!F2</f>
        <v>302</v>
      </c>
      <c r="G2" s="50">
        <f>'concours externe'!G2+'3éme concours'!G2</f>
        <v>114</v>
      </c>
      <c r="H2" s="60">
        <f>F2/D2</f>
        <v>0.13488164359088878</v>
      </c>
      <c r="I2" s="55"/>
    </row>
    <row r="3" spans="1:9" ht="12.75">
      <c r="A3" s="5" t="s">
        <v>1</v>
      </c>
      <c r="B3" s="10">
        <f>'concours externe'!B3+'3éme concours'!B3</f>
        <v>380</v>
      </c>
      <c r="C3" s="10">
        <f>'concours externe'!C3+'3éme concours'!C3</f>
        <v>2222</v>
      </c>
      <c r="D3" s="10">
        <f>'concours externe'!D3+'3éme concours'!D3</f>
        <v>1336</v>
      </c>
      <c r="E3" s="10">
        <f>'concours externe'!E3+'3éme concours'!E3</f>
        <v>751</v>
      </c>
      <c r="F3" s="51">
        <f>'concours externe'!F3+'3éme concours'!F3</f>
        <v>380</v>
      </c>
      <c r="G3" s="51">
        <f>'concours externe'!G3+'3éme concours'!G3</f>
        <v>221</v>
      </c>
      <c r="H3" s="56">
        <f aca="true" t="shared" si="0" ref="H3:H33">F3/D3</f>
        <v>0.2844311377245509</v>
      </c>
      <c r="I3" s="55"/>
    </row>
    <row r="4" spans="1:9" ht="12.75">
      <c r="A4" s="5" t="s">
        <v>2</v>
      </c>
      <c r="B4" s="10">
        <f>'concours externe'!B4+'3éme concours'!B4</f>
        <v>155</v>
      </c>
      <c r="C4" s="10">
        <f>'concours externe'!C4+'3éme concours'!C4</f>
        <v>1342</v>
      </c>
      <c r="D4" s="10">
        <f>'concours externe'!D4+'3éme concours'!D4</f>
        <v>931</v>
      </c>
      <c r="E4" s="10">
        <f>'concours externe'!E4+'3éme concours'!E4</f>
        <v>342</v>
      </c>
      <c r="F4" s="51">
        <f>'concours externe'!F4+'3éme concours'!F4</f>
        <v>155</v>
      </c>
      <c r="G4" s="51">
        <f>'concours externe'!G4+'3éme concours'!G4</f>
        <v>103</v>
      </c>
      <c r="H4" s="56">
        <f t="shared" si="0"/>
        <v>0.16648764769065522</v>
      </c>
      <c r="I4" s="55"/>
    </row>
    <row r="5" spans="1:9" ht="12.75">
      <c r="A5" s="5" t="s">
        <v>3</v>
      </c>
      <c r="B5" s="10">
        <f>'concours externe'!B5+'3éme concours'!B5+'concours externe spécial'!B2+'2nd concours interne spécial'!B2</f>
        <v>393</v>
      </c>
      <c r="C5" s="10">
        <f>'concours externe'!C5+'3éme concours'!C5+'concours externe spécial'!C2+'2nd concours interne spécial'!C2</f>
        <v>4544</v>
      </c>
      <c r="D5" s="10">
        <f>'concours externe'!D5+'3éme concours'!D5+'concours externe spécial'!D2+'2nd concours interne spécial'!D2</f>
        <v>2415</v>
      </c>
      <c r="E5" s="10">
        <f>'concours externe'!E5+'3éme concours'!E5+'concours externe spécial'!E2+'2nd concours interne spécial'!E2</f>
        <v>851</v>
      </c>
      <c r="F5" s="10">
        <f>'concours externe'!F5+'3éme concours'!F5+'concours externe spécial'!F2+'2nd concours interne spécial'!F2</f>
        <v>393</v>
      </c>
      <c r="G5" s="10">
        <f>'concours externe'!G5+'3éme concours'!G5+'concours externe spécial'!G2+'2nd concours interne spécial'!G2</f>
        <v>67</v>
      </c>
      <c r="H5" s="56">
        <f t="shared" si="0"/>
        <v>0.16273291925465838</v>
      </c>
      <c r="I5" s="55"/>
    </row>
    <row r="6" spans="1:9" ht="12.75">
      <c r="A6" s="5" t="s">
        <v>4</v>
      </c>
      <c r="B6" s="10">
        <f>'concours externe'!B6+'3éme concours'!B6</f>
        <v>180</v>
      </c>
      <c r="C6" s="10">
        <f>'concours externe'!C6+'3éme concours'!C6</f>
        <v>1640</v>
      </c>
      <c r="D6" s="10">
        <f>'concours externe'!D6+'3éme concours'!D6</f>
        <v>1082</v>
      </c>
      <c r="E6" s="10">
        <f>'concours externe'!E6+'3éme concours'!E6</f>
        <v>562</v>
      </c>
      <c r="F6" s="51">
        <f>'concours externe'!F6+'3éme concours'!F6</f>
        <v>180</v>
      </c>
      <c r="G6" s="51">
        <f>'concours externe'!G6+'3éme concours'!G6</f>
        <v>126</v>
      </c>
      <c r="H6" s="56">
        <f t="shared" si="0"/>
        <v>0.16635859519408502</v>
      </c>
      <c r="I6" s="55"/>
    </row>
    <row r="7" spans="1:9" ht="12.75">
      <c r="A7" s="21" t="s">
        <v>5</v>
      </c>
      <c r="B7" s="10">
        <f>'concours externe'!B7+'3éme concours'!B7</f>
        <v>158</v>
      </c>
      <c r="C7" s="10">
        <f>'concours externe'!C7+'3éme concours'!C7</f>
        <v>1546</v>
      </c>
      <c r="D7" s="10">
        <f>'concours externe'!D7+'3éme concours'!D7</f>
        <v>927</v>
      </c>
      <c r="E7" s="10">
        <f>'concours externe'!E7+'3éme concours'!E7</f>
        <v>396</v>
      </c>
      <c r="F7" s="51">
        <f>'concours externe'!F7+'3éme concours'!F7</f>
        <v>158</v>
      </c>
      <c r="G7" s="51">
        <f>'concours externe'!G7+'3éme concours'!G7</f>
        <v>42</v>
      </c>
      <c r="H7" s="56">
        <f t="shared" si="0"/>
        <v>0.1704422869471413</v>
      </c>
      <c r="I7" s="55"/>
    </row>
    <row r="8" spans="1:9" ht="12.75">
      <c r="A8" s="21" t="s">
        <v>6</v>
      </c>
      <c r="B8" s="10">
        <f>'concours externe'!B8+'3éme concours'!B8+'concours externe spécial'!B3+'second concours interne'!B2</f>
        <v>30</v>
      </c>
      <c r="C8" s="10">
        <f>'concours externe'!C8+'3éme concours'!C8+'concours externe spécial'!C3+'second concours interne'!C2</f>
        <v>460</v>
      </c>
      <c r="D8" s="10">
        <f>'concours externe'!D8+'3éme concours'!D8+'concours externe spécial'!D3+'second concours interne'!D2</f>
        <v>232</v>
      </c>
      <c r="E8" s="10">
        <f>'concours externe'!E8+'3éme concours'!E8+'concours externe spécial'!E3+'second concours interne'!E2</f>
        <v>52</v>
      </c>
      <c r="F8" s="10">
        <f>'concours externe'!F8+'3éme concours'!F8+'concours externe spécial'!F3+'second concours interne'!F2</f>
        <v>30</v>
      </c>
      <c r="G8" s="10">
        <f>'concours externe'!G8+'3éme concours'!G8+'concours externe spécial'!G3+'second concours interne'!G2</f>
        <v>0</v>
      </c>
      <c r="H8" s="56">
        <f t="shared" si="0"/>
        <v>0.12931034482758622</v>
      </c>
      <c r="I8" s="55"/>
    </row>
    <row r="9" spans="1:9" ht="12.75">
      <c r="A9" s="21" t="s">
        <v>7</v>
      </c>
      <c r="B9" s="10">
        <f>'concours externe'!B9+'3éme concours'!B9+'second concours interne'!B3</f>
        <v>1200</v>
      </c>
      <c r="C9" s="10">
        <f>'concours externe'!C9+'3éme concours'!C9+'second concours interne'!C3</f>
        <v>7058</v>
      </c>
      <c r="D9" s="10">
        <f>'concours externe'!D9+'3éme concours'!D9+'second concours interne'!D3</f>
        <v>3719</v>
      </c>
      <c r="E9" s="10">
        <f>'concours externe'!E9+'3éme concours'!E9+'second concours interne'!E3</f>
        <v>2301</v>
      </c>
      <c r="F9" s="10">
        <f>'concours externe'!F9+'3éme concours'!F9+'second concours interne'!F3</f>
        <v>1200</v>
      </c>
      <c r="G9" s="10">
        <f>'concours externe'!G9+'3éme concours'!G9+'second concours interne'!G3</f>
        <v>423</v>
      </c>
      <c r="H9" s="56">
        <f t="shared" si="0"/>
        <v>0.32266738370529713</v>
      </c>
      <c r="I9" s="55"/>
    </row>
    <row r="10" spans="1:9" ht="12.75">
      <c r="A10" s="21" t="s">
        <v>8</v>
      </c>
      <c r="B10" s="10">
        <f>'concours externe'!B10+'3éme concours'!B10</f>
        <v>302</v>
      </c>
      <c r="C10" s="10">
        <f>'concours externe'!C10+'3éme concours'!C10</f>
        <v>1696</v>
      </c>
      <c r="D10" s="10">
        <f>'concours externe'!D10+'3éme concours'!D10</f>
        <v>969</v>
      </c>
      <c r="E10" s="10">
        <f>'concours externe'!E10+'3éme concours'!E10</f>
        <v>619</v>
      </c>
      <c r="F10" s="51">
        <f>'concours externe'!F10+'3éme concours'!F10</f>
        <v>302</v>
      </c>
      <c r="G10" s="51">
        <f>'concours externe'!G10+'3éme concours'!G10</f>
        <v>244</v>
      </c>
      <c r="H10" s="56">
        <f t="shared" si="0"/>
        <v>0.31166150670794635</v>
      </c>
      <c r="I10" s="55"/>
    </row>
    <row r="11" spans="1:9" ht="12.75">
      <c r="A11" s="21" t="s">
        <v>9</v>
      </c>
      <c r="B11" s="10">
        <f>'concours externe'!B11+'3éme concours'!B11</f>
        <v>338</v>
      </c>
      <c r="C11" s="10">
        <f>'concours externe'!C11+'3éme concours'!C11</f>
        <v>3506</v>
      </c>
      <c r="D11" s="10">
        <f>'concours externe'!D11+'3éme concours'!D11</f>
        <v>1969</v>
      </c>
      <c r="E11" s="10">
        <f>'concours externe'!E11+'3éme concours'!E11</f>
        <v>918</v>
      </c>
      <c r="F11" s="51">
        <f>'concours externe'!F11+'3éme concours'!F11</f>
        <v>338</v>
      </c>
      <c r="G11" s="51">
        <f>'concours externe'!G11+'3éme concours'!G11</f>
        <v>280</v>
      </c>
      <c r="H11" s="56">
        <f t="shared" si="0"/>
        <v>0.17166074149314373</v>
      </c>
      <c r="I11" s="55"/>
    </row>
    <row r="12" spans="1:9" ht="12.75">
      <c r="A12" s="21" t="s">
        <v>10</v>
      </c>
      <c r="B12" s="10">
        <f>'concours externe'!B12+'3éme concours'!B12+'concours externe spécial'!B4</f>
        <v>105</v>
      </c>
      <c r="C12" s="10">
        <f>'concours externe'!C12+'3éme concours'!C12+'concours externe spécial'!C4</f>
        <v>798</v>
      </c>
      <c r="D12" s="10">
        <f>'concours externe'!D12+'3éme concours'!D12+'concours externe spécial'!D4</f>
        <v>536</v>
      </c>
      <c r="E12" s="10">
        <f>'concours externe'!E12+'3éme concours'!E12+'concours externe spécial'!E4</f>
        <v>195</v>
      </c>
      <c r="F12" s="10">
        <f>'concours externe'!F12+'3éme concours'!F12+'concours externe spécial'!F4</f>
        <v>105</v>
      </c>
      <c r="G12" s="10">
        <f>'concours externe'!G12+'3éme concours'!G12+'concours externe spécial'!G4</f>
        <v>25</v>
      </c>
      <c r="H12" s="56">
        <f t="shared" si="0"/>
        <v>0.1958955223880597</v>
      </c>
      <c r="I12" s="55"/>
    </row>
    <row r="13" spans="1:9" ht="12.75">
      <c r="A13" s="21" t="s">
        <v>11</v>
      </c>
      <c r="B13" s="10">
        <f>'concours externe'!B13+'3éme concours'!B13+'concours externe spécial'!B5+'second concours interne'!B4</f>
        <v>140</v>
      </c>
      <c r="C13" s="10">
        <f>'concours externe'!C13+'3éme concours'!C13+'concours externe spécial'!C5+'second concours interne'!C4</f>
        <v>622</v>
      </c>
      <c r="D13" s="10">
        <f>'concours externe'!D13+'3éme concours'!D13+'concours externe spécial'!D5+'second concours interne'!D4</f>
        <v>426</v>
      </c>
      <c r="E13" s="10">
        <f>'concours externe'!E13+'3éme concours'!E13+'concours externe spécial'!E5+'second concours interne'!E4</f>
        <v>188</v>
      </c>
      <c r="F13" s="10">
        <f>'concours externe'!F13+'3éme concours'!F13+'concours externe spécial'!F5+'second concours interne'!F4</f>
        <v>140</v>
      </c>
      <c r="G13" s="10">
        <f>'concours externe'!G13+'3éme concours'!G13+'concours externe spécial'!G5+'second concours interne'!G4</f>
        <v>34</v>
      </c>
      <c r="H13" s="56">
        <f t="shared" si="0"/>
        <v>0.3286384976525822</v>
      </c>
      <c r="I13" s="55"/>
    </row>
    <row r="14" spans="1:9" ht="12.75">
      <c r="A14" s="21" t="s">
        <v>12</v>
      </c>
      <c r="B14" s="10">
        <f>'concours externe'!B14+'3éme concours'!B14</f>
        <v>735</v>
      </c>
      <c r="C14" s="10">
        <f>'concours externe'!C14+'3éme concours'!C14</f>
        <v>6536</v>
      </c>
      <c r="D14" s="10">
        <f>'concours externe'!D14+'3éme concours'!D14</f>
        <v>4254</v>
      </c>
      <c r="E14" s="10">
        <f>'concours externe'!E14+'3éme concours'!E14</f>
        <v>1609</v>
      </c>
      <c r="F14" s="51">
        <f>'concours externe'!F14+'3éme concours'!F14</f>
        <v>735</v>
      </c>
      <c r="G14" s="51">
        <f>'concours externe'!G14+'3éme concours'!G14</f>
        <v>185</v>
      </c>
      <c r="H14" s="56">
        <f t="shared" si="0"/>
        <v>0.17277856135401976</v>
      </c>
      <c r="I14" s="55"/>
    </row>
    <row r="15" spans="1:9" ht="12.75">
      <c r="A15" s="21" t="s">
        <v>13</v>
      </c>
      <c r="B15" s="10">
        <f>'concours externe'!B15+'3éme concours'!B15</f>
        <v>89</v>
      </c>
      <c r="C15" s="10">
        <f>'concours externe'!C15+'3éme concours'!C15</f>
        <v>1004</v>
      </c>
      <c r="D15" s="10">
        <f>'concours externe'!D15+'3éme concours'!D15</f>
        <v>492</v>
      </c>
      <c r="E15" s="10">
        <f>'concours externe'!E15+'3éme concours'!E15</f>
        <v>182</v>
      </c>
      <c r="F15" s="51">
        <f>'concours externe'!F15+'3éme concours'!F15</f>
        <v>89</v>
      </c>
      <c r="G15" s="51">
        <f>'concours externe'!G15+'3éme concours'!G15</f>
        <v>27</v>
      </c>
      <c r="H15" s="56">
        <f t="shared" si="0"/>
        <v>0.18089430894308944</v>
      </c>
      <c r="I15" s="55"/>
    </row>
    <row r="16" spans="1:9" ht="12.75">
      <c r="A16" s="21" t="s">
        <v>14</v>
      </c>
      <c r="B16" s="10">
        <f>'concours externe'!B16+'3éme concours'!B16</f>
        <v>460</v>
      </c>
      <c r="C16" s="10">
        <f>'concours externe'!C16+'3éme concours'!C16</f>
        <v>3728</v>
      </c>
      <c r="D16" s="10">
        <f>'concours externe'!D16+'3éme concours'!D16</f>
        <v>2382</v>
      </c>
      <c r="E16" s="10">
        <f>'concours externe'!E16+'3éme concours'!E16</f>
        <v>1150</v>
      </c>
      <c r="F16" s="51">
        <f>'concours externe'!F16+'3éme concours'!F16</f>
        <v>460</v>
      </c>
      <c r="G16" s="51">
        <f>'concours externe'!G16+'3éme concours'!G16</f>
        <v>257</v>
      </c>
      <c r="H16" s="56">
        <f t="shared" si="0"/>
        <v>0.19311502938706968</v>
      </c>
      <c r="I16" s="55"/>
    </row>
    <row r="17" spans="1:9" ht="12.75">
      <c r="A17" s="21" t="s">
        <v>15</v>
      </c>
      <c r="B17" s="10">
        <f>'concours externe'!B17+'3éme concours'!B17+'concours externe spécial'!B6+'second concours interne'!B5+'2nd concours interne spécial'!B3</f>
        <v>85</v>
      </c>
      <c r="C17" s="10">
        <f>'concours externe'!C17+'3éme concours'!C17+'concours externe spécial'!C6+'second concours interne'!C5+'2nd concours interne spécial'!C3</f>
        <v>1264</v>
      </c>
      <c r="D17" s="10">
        <f>'concours externe'!D17+'3éme concours'!D17+'concours externe spécial'!D6+'second concours interne'!D5+'2nd concours interne spécial'!D3</f>
        <v>645</v>
      </c>
      <c r="E17" s="10">
        <f>'concours externe'!E17+'3éme concours'!E17+'concours externe spécial'!E6+'second concours interne'!E5+'2nd concours interne spécial'!E3</f>
        <v>213</v>
      </c>
      <c r="F17" s="10">
        <f>'concours externe'!F17+'3éme concours'!F17+'concours externe spécial'!F6+'second concours interne'!F5+'2nd concours interne spécial'!F3</f>
        <v>85</v>
      </c>
      <c r="G17" s="10">
        <f>'concours externe'!G17+'3éme concours'!G17+'concours externe spécial'!G6+'second concours interne'!G5+'2nd concours interne spécial'!G3</f>
        <v>2</v>
      </c>
      <c r="H17" s="56">
        <f t="shared" si="0"/>
        <v>0.13178294573643412</v>
      </c>
      <c r="I17" s="55"/>
    </row>
    <row r="18" spans="1:9" ht="12.75">
      <c r="A18" s="21" t="s">
        <v>16</v>
      </c>
      <c r="B18" s="10">
        <f>'concours externe'!B18+'3éme concours'!B18+'concours externe spécial'!B7</f>
        <v>300</v>
      </c>
      <c r="C18" s="10">
        <f>'concours externe'!C18+'3éme concours'!C18+'concours externe spécial'!C7</f>
        <v>4036</v>
      </c>
      <c r="D18" s="10">
        <f>'concours externe'!D18+'3éme concours'!D18+'concours externe spécial'!D7</f>
        <v>1939</v>
      </c>
      <c r="E18" s="10">
        <f>'concours externe'!E18+'3éme concours'!E18+'concours externe spécial'!E7</f>
        <v>588</v>
      </c>
      <c r="F18" s="10">
        <f>'concours externe'!F18+'3éme concours'!F18+'concours externe spécial'!F7</f>
        <v>300</v>
      </c>
      <c r="G18" s="10">
        <f>'concours externe'!G18+'3éme concours'!G18+'concours externe spécial'!G7</f>
        <v>38</v>
      </c>
      <c r="H18" s="56">
        <f t="shared" si="0"/>
        <v>0.15471892728210418</v>
      </c>
      <c r="I18" s="55"/>
    </row>
    <row r="19" spans="1:9" ht="12.75">
      <c r="A19" s="21" t="s">
        <v>17</v>
      </c>
      <c r="B19" s="10">
        <f>'concours externe'!B19+'3éme concours'!B19+'concours externe spécial'!B8</f>
        <v>355</v>
      </c>
      <c r="C19" s="10">
        <f>'concours externe'!C19+'3éme concours'!C19+'concours externe spécial'!C8</f>
        <v>2573</v>
      </c>
      <c r="D19" s="10">
        <f>'concours externe'!D19+'3éme concours'!D19+'concours externe spécial'!D8</f>
        <v>1735</v>
      </c>
      <c r="E19" s="10">
        <f>'concours externe'!E19+'3éme concours'!E19+'concours externe spécial'!E8</f>
        <v>785</v>
      </c>
      <c r="F19" s="10">
        <f>'concours externe'!F19+'3éme concours'!F19+'concours externe spécial'!F8</f>
        <v>355</v>
      </c>
      <c r="G19" s="10">
        <f>'concours externe'!G19+'3éme concours'!G19+'concours externe spécial'!G8</f>
        <v>247</v>
      </c>
      <c r="H19" s="56">
        <f t="shared" si="0"/>
        <v>0.20461095100864554</v>
      </c>
      <c r="I19" s="55"/>
    </row>
    <row r="20" spans="1:9" ht="12.75">
      <c r="A20" s="21" t="s">
        <v>18</v>
      </c>
      <c r="B20" s="10">
        <f>'concours externe'!B20+'3éme concours'!B20+'concours externe spécial'!B9</f>
        <v>400</v>
      </c>
      <c r="C20" s="10">
        <f>'concours externe'!C20+'3éme concours'!C20+'concours externe spécial'!C9</f>
        <v>4091</v>
      </c>
      <c r="D20" s="10">
        <f>'concours externe'!D20+'3éme concours'!D20+'concours externe spécial'!D9</f>
        <v>2296</v>
      </c>
      <c r="E20" s="10">
        <f>'concours externe'!E20+'3éme concours'!E20+'concours externe spécial'!E9</f>
        <v>1045</v>
      </c>
      <c r="F20" s="10">
        <f>'concours externe'!F20+'3éme concours'!F20+'concours externe spécial'!F9</f>
        <v>399</v>
      </c>
      <c r="G20" s="10">
        <f>'concours externe'!G20+'3éme concours'!G20+'concours externe spécial'!G9</f>
        <v>152</v>
      </c>
      <c r="H20" s="56">
        <f t="shared" si="0"/>
        <v>0.17378048780487804</v>
      </c>
      <c r="I20" s="55"/>
    </row>
    <row r="21" spans="1:9" ht="12.75">
      <c r="A21" s="21" t="s">
        <v>19</v>
      </c>
      <c r="B21" s="10">
        <f>'concours externe'!B21+'3éme concours'!B21+'concours externe spécial'!B10+'second concours interne'!B6</f>
        <v>247</v>
      </c>
      <c r="C21" s="10">
        <f>'concours externe'!C21+'3éme concours'!C21+'concours externe spécial'!C10+'second concours interne'!C6</f>
        <v>2916</v>
      </c>
      <c r="D21" s="10">
        <f>'concours externe'!D21+'3éme concours'!D21+'concours externe spécial'!D10+'second concours interne'!D6</f>
        <v>1537</v>
      </c>
      <c r="E21" s="10">
        <f>'concours externe'!E21+'3éme concours'!E21+'concours externe spécial'!E10+'second concours interne'!E6</f>
        <v>502</v>
      </c>
      <c r="F21" s="10">
        <f>'concours externe'!F21+'3éme concours'!F21+'concours externe spécial'!F10+'second concours interne'!F6</f>
        <v>247</v>
      </c>
      <c r="G21" s="10">
        <f>'concours externe'!G21+'3éme concours'!G21+'concours externe spécial'!G10+'second concours interne'!G6</f>
        <v>38</v>
      </c>
      <c r="H21" s="56">
        <f t="shared" si="0"/>
        <v>0.16070266753415746</v>
      </c>
      <c r="I21" s="55"/>
    </row>
    <row r="22" spans="1:9" ht="12.75">
      <c r="A22" s="21" t="s">
        <v>20</v>
      </c>
      <c r="B22" s="10">
        <f>'concours externe'!B22+'3éme concours'!B22+'second concours interne'!B7</f>
        <v>382</v>
      </c>
      <c r="C22" s="10">
        <f>'concours externe'!C22+'3éme concours'!C22+'second concours interne'!C7</f>
        <v>3158</v>
      </c>
      <c r="D22" s="10">
        <f>'concours externe'!D22+'3éme concours'!D22+'second concours interne'!D7</f>
        <v>1996</v>
      </c>
      <c r="E22" s="10">
        <f>'concours externe'!E22+'3éme concours'!E22+'second concours interne'!E7</f>
        <v>1142</v>
      </c>
      <c r="F22" s="10">
        <f>'concours externe'!F22+'3éme concours'!F22+'second concours interne'!F7</f>
        <v>382</v>
      </c>
      <c r="G22" s="10">
        <f>'concours externe'!G22+'3éme concours'!G22+'second concours interne'!G7</f>
        <v>227</v>
      </c>
      <c r="H22" s="56">
        <f t="shared" si="0"/>
        <v>0.19138276553106212</v>
      </c>
      <c r="I22" s="55"/>
    </row>
    <row r="23" spans="1:9" ht="12.75">
      <c r="A23" s="21" t="s">
        <v>21</v>
      </c>
      <c r="B23" s="10">
        <f>'concours externe'!B23+'3éme concours'!B23+'second concours interne'!B8</f>
        <v>236</v>
      </c>
      <c r="C23" s="10">
        <f>'concours externe'!C23+'3éme concours'!C23+'second concours interne'!C8</f>
        <v>2007</v>
      </c>
      <c r="D23" s="10">
        <f>'concours externe'!D23+'3éme concours'!D23+'second concours interne'!D8</f>
        <v>898</v>
      </c>
      <c r="E23" s="10">
        <f>'concours externe'!E23+'3éme concours'!E23+'second concours interne'!E8</f>
        <v>427</v>
      </c>
      <c r="F23" s="10">
        <f>'concours externe'!F23+'3éme concours'!F23+'second concours interne'!F8</f>
        <v>235</v>
      </c>
      <c r="G23" s="10">
        <f>'concours externe'!G23+'3éme concours'!G23+'second concours interne'!G8</f>
        <v>154</v>
      </c>
      <c r="H23" s="56">
        <f t="shared" si="0"/>
        <v>0.26169265033407574</v>
      </c>
      <c r="I23" s="55"/>
    </row>
    <row r="24" spans="1:9" ht="12.75">
      <c r="A24" s="21" t="s">
        <v>22</v>
      </c>
      <c r="B24" s="10">
        <f>'concours externe'!B24+'3éme concours'!B24</f>
        <v>220</v>
      </c>
      <c r="C24" s="10">
        <f>'concours externe'!C24+'3éme concours'!C24</f>
        <v>2367</v>
      </c>
      <c r="D24" s="10">
        <f>'concours externe'!D24+'3éme concours'!D24</f>
        <v>1268</v>
      </c>
      <c r="E24" s="10">
        <f>'concours externe'!E24+'3éme concours'!E24</f>
        <v>477</v>
      </c>
      <c r="F24" s="51">
        <f>'concours externe'!F24+'3éme concours'!F24</f>
        <v>220</v>
      </c>
      <c r="G24" s="51">
        <f>'concours externe'!G24+'3éme concours'!G24</f>
        <v>89</v>
      </c>
      <c r="H24" s="56">
        <f t="shared" si="0"/>
        <v>0.17350157728706625</v>
      </c>
      <c r="I24" s="55"/>
    </row>
    <row r="25" spans="1:9" ht="12.75">
      <c r="A25" s="21" t="s">
        <v>23</v>
      </c>
      <c r="B25" s="10">
        <f>'concours externe'!B25+'3éme concours'!B25</f>
        <v>239</v>
      </c>
      <c r="C25" s="10">
        <f>'concours externe'!C25+'3éme concours'!C25</f>
        <v>1534</v>
      </c>
      <c r="D25" s="10">
        <f>'concours externe'!D25+'3éme concours'!D25</f>
        <v>961</v>
      </c>
      <c r="E25" s="10">
        <f>'concours externe'!E25+'3éme concours'!E25</f>
        <v>578</v>
      </c>
      <c r="F25" s="51">
        <f>'concours externe'!F25+'3éme concours'!F25</f>
        <v>239</v>
      </c>
      <c r="G25" s="51">
        <f>'concours externe'!G25+'3éme concours'!G25</f>
        <v>161</v>
      </c>
      <c r="H25" s="56">
        <f t="shared" si="0"/>
        <v>0.24869927159209157</v>
      </c>
      <c r="I25" s="55"/>
    </row>
    <row r="26" spans="1:9" ht="12.75">
      <c r="A26" s="21" t="s">
        <v>24</v>
      </c>
      <c r="B26" s="10">
        <f>'concours externe'!B26+'3éme concours'!B26+'concours externe spécial'!B11+'2nd concours interne spécial'!B4</f>
        <v>242</v>
      </c>
      <c r="C26" s="10">
        <f>'concours externe'!C26+'3éme concours'!C26+'concours externe spécial'!C11+'2nd concours interne spécial'!C4</f>
        <v>2910</v>
      </c>
      <c r="D26" s="10">
        <f>'concours externe'!D26+'3éme concours'!D26+'concours externe spécial'!D11+'2nd concours interne spécial'!D4</f>
        <v>1399</v>
      </c>
      <c r="E26" s="10">
        <f>'concours externe'!E26+'3éme concours'!E26+'concours externe spécial'!E11+'2nd concours interne spécial'!E4</f>
        <v>474</v>
      </c>
      <c r="F26" s="10">
        <f>'concours externe'!F26+'3éme concours'!F26+'concours externe spécial'!F11+'2nd concours interne spécial'!F4</f>
        <v>242</v>
      </c>
      <c r="G26" s="10">
        <f>'concours externe'!G26+'3éme concours'!G26+'concours externe spécial'!G11+'2nd concours interne spécial'!G4</f>
        <v>47</v>
      </c>
      <c r="H26" s="56">
        <f t="shared" si="0"/>
        <v>0.1729807005003574</v>
      </c>
      <c r="I26" s="55"/>
    </row>
    <row r="27" spans="1:9" ht="12.75">
      <c r="A27" s="21" t="s">
        <v>25</v>
      </c>
      <c r="B27" s="10">
        <f>'concours externe'!B27+'3éme concours'!B27+'concours externe spécial'!B12+'second concours interne'!B9</f>
        <v>150</v>
      </c>
      <c r="C27" s="10">
        <f>'concours externe'!C27+'3éme concours'!C27+'concours externe spécial'!C12+'second concours interne'!C9</f>
        <v>2842</v>
      </c>
      <c r="D27" s="10">
        <f>'concours externe'!D27+'3éme concours'!D27+'concours externe spécial'!D12+'second concours interne'!D9</f>
        <v>1177</v>
      </c>
      <c r="E27" s="10">
        <f>'concours externe'!E27+'3éme concours'!E27+'concours externe spécial'!E12+'second concours interne'!E9</f>
        <v>341</v>
      </c>
      <c r="F27" s="10">
        <f>'concours externe'!F27+'3éme concours'!F27+'concours externe spécial'!F12+'second concours interne'!F9</f>
        <v>151</v>
      </c>
      <c r="G27" s="10">
        <f>'concours externe'!G27+'3éme concours'!G27+'concours externe spécial'!G12+'second concours interne'!G9</f>
        <v>38</v>
      </c>
      <c r="H27" s="56">
        <f t="shared" si="0"/>
        <v>0.12829226847918437</v>
      </c>
      <c r="I27" s="55"/>
    </row>
    <row r="28" spans="1:9" ht="12.75">
      <c r="A28" s="21" t="s">
        <v>26</v>
      </c>
      <c r="B28" s="10">
        <f>'concours externe'!B28+'3éme concours'!B28</f>
        <v>310</v>
      </c>
      <c r="C28" s="10">
        <f>'concours externe'!C28+'3éme concours'!C28</f>
        <v>1930</v>
      </c>
      <c r="D28" s="10">
        <f>'concours externe'!D28+'3éme concours'!D28</f>
        <v>1234</v>
      </c>
      <c r="E28" s="10">
        <f>'concours externe'!E28+'3éme concours'!E28</f>
        <v>577</v>
      </c>
      <c r="F28" s="51">
        <f>'concours externe'!F28+'3éme concours'!F28</f>
        <v>310</v>
      </c>
      <c r="G28" s="51">
        <f>'concours externe'!G28+'3éme concours'!G28</f>
        <v>187</v>
      </c>
      <c r="H28" s="56">
        <f t="shared" si="0"/>
        <v>0.25121555915721233</v>
      </c>
      <c r="I28" s="55"/>
    </row>
    <row r="29" spans="1:9" ht="12.75">
      <c r="A29" s="21" t="s">
        <v>27</v>
      </c>
      <c r="B29" s="10">
        <f>'concours externe'!B29+'3éme concours'!B29+'concours externe spécial'!B13+'2nd concours interne spécial'!B5</f>
        <v>328</v>
      </c>
      <c r="C29" s="10">
        <f>'concours externe'!C29+'3éme concours'!C29+'concours externe spécial'!C13+'2nd concours interne spécial'!C5</f>
        <v>2132</v>
      </c>
      <c r="D29" s="10">
        <f>'concours externe'!D29+'3éme concours'!D29+'concours externe spécial'!D13+'2nd concours interne spécial'!D5</f>
        <v>1293</v>
      </c>
      <c r="E29" s="10">
        <f>'concours externe'!E29+'3éme concours'!E29+'concours externe spécial'!E13+'2nd concours interne spécial'!E5</f>
        <v>827</v>
      </c>
      <c r="F29" s="10">
        <f>'concours externe'!F29+'3éme concours'!F29+'concours externe spécial'!F13+'2nd concours interne spécial'!F5</f>
        <v>328</v>
      </c>
      <c r="G29" s="10">
        <f>'concours externe'!G29+'3éme concours'!G29+'concours externe spécial'!G13+'2nd concours interne spécial'!G5</f>
        <v>205</v>
      </c>
      <c r="H29" s="56">
        <f t="shared" si="0"/>
        <v>0.2536736272235112</v>
      </c>
      <c r="I29" s="55"/>
    </row>
    <row r="30" spans="1:9" ht="12.75">
      <c r="A30" s="21" t="s">
        <v>28</v>
      </c>
      <c r="B30" s="10">
        <f>'concours externe'!B30+'3éme concours'!B30+'concours externe spécial'!B14</f>
        <v>290</v>
      </c>
      <c r="C30" s="10">
        <f>'concours externe'!C30+'3éme concours'!C30+'concours externe spécial'!C14</f>
        <v>4094</v>
      </c>
      <c r="D30" s="10">
        <f>'concours externe'!D30+'3éme concours'!D30+'concours externe spécial'!D14</f>
        <v>1967</v>
      </c>
      <c r="E30" s="10">
        <f>'concours externe'!E30+'3éme concours'!E30+'concours externe spécial'!E14</f>
        <v>659</v>
      </c>
      <c r="F30" s="10">
        <f>'concours externe'!F30+'3éme concours'!F30+'concours externe spécial'!F14</f>
        <v>290</v>
      </c>
      <c r="G30" s="10">
        <f>'concours externe'!G30+'3éme concours'!G30+'concours externe spécial'!G14</f>
        <v>94</v>
      </c>
      <c r="H30" s="56">
        <f t="shared" si="0"/>
        <v>0.14743263853584138</v>
      </c>
      <c r="I30" s="55"/>
    </row>
    <row r="31" spans="1:9" ht="12.75">
      <c r="A31" s="21" t="s">
        <v>29</v>
      </c>
      <c r="B31" s="10">
        <f>'concours externe'!B31+'3éme concours'!B31+'second concours interne'!B10</f>
        <v>1258</v>
      </c>
      <c r="C31" s="10">
        <f>'concours externe'!C31+'3éme concours'!C31+'second concours interne'!C10</f>
        <v>7932</v>
      </c>
      <c r="D31" s="10">
        <f>'concours externe'!D31+'3éme concours'!D31+'second concours interne'!D10</f>
        <v>4498</v>
      </c>
      <c r="E31" s="10">
        <f>'concours externe'!E31+'3éme concours'!E31+'second concours interne'!E10</f>
        <v>2545</v>
      </c>
      <c r="F31" s="10">
        <f>'concours externe'!F31+'3éme concours'!F31+'second concours interne'!F10</f>
        <v>1258</v>
      </c>
      <c r="G31" s="10">
        <f>'concours externe'!G31+'3éme concours'!G31+'second concours interne'!G10</f>
        <v>628</v>
      </c>
      <c r="H31" s="56">
        <f t="shared" si="0"/>
        <v>0.2796798577145398</v>
      </c>
      <c r="I31" s="55"/>
    </row>
    <row r="32" spans="1:8" ht="12.75">
      <c r="A32" s="27" t="s">
        <v>30</v>
      </c>
      <c r="B32" s="14">
        <f>'concours externe'!B32</f>
        <v>1</v>
      </c>
      <c r="C32" s="14"/>
      <c r="D32" s="14"/>
      <c r="E32" s="14"/>
      <c r="F32" s="52"/>
      <c r="G32" s="52"/>
      <c r="H32" s="57"/>
    </row>
    <row r="33" spans="1:8" ht="12.75">
      <c r="A33" s="24" t="s">
        <v>31</v>
      </c>
      <c r="B33" s="53">
        <f aca="true" t="shared" si="1" ref="B33:G33">SUM(B2:B32)</f>
        <v>10010</v>
      </c>
      <c r="C33" s="8">
        <f t="shared" si="1"/>
        <v>86782</v>
      </c>
      <c r="D33" s="8">
        <f t="shared" si="1"/>
        <v>48752</v>
      </c>
      <c r="E33" s="8">
        <f t="shared" si="1"/>
        <v>21983</v>
      </c>
      <c r="F33" s="8">
        <f t="shared" si="1"/>
        <v>10008</v>
      </c>
      <c r="G33" s="54">
        <f t="shared" si="1"/>
        <v>4455</v>
      </c>
      <c r="H33" s="58">
        <f t="shared" si="0"/>
        <v>0.20528388578930096</v>
      </c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&amp;C&amp;"Arial,Gras"Totaux concours PE session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M.E.N.E.S.R.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DGRH</dc:creator>
  <cp:keywords/>
  <dc:description/>
  <cp:lastModifiedBy>SE-UNSA 58</cp:lastModifiedBy>
  <cp:lastPrinted>2008-10-03T14:30:26Z</cp:lastPrinted>
  <dcterms:created xsi:type="dcterms:W3CDTF">2008-07-22T14:19:21Z</dcterms:created>
  <dcterms:modified xsi:type="dcterms:W3CDTF">2008-10-03T14:41:47Z</dcterms:modified>
  <cp:category/>
  <cp:version/>
  <cp:contentType/>
  <cp:contentStatus/>
</cp:coreProperties>
</file>