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89" activeTab="0"/>
  </bookViews>
  <sheets>
    <sheet name="Notice" sheetId="1" r:id="rId1"/>
    <sheet name="Période1" sheetId="2" r:id="rId2"/>
    <sheet name="Période2" sheetId="3" r:id="rId3"/>
    <sheet name="Période3" sheetId="4" r:id="rId4"/>
    <sheet name="Période4" sheetId="5" r:id="rId5"/>
    <sheet name="Période5" sheetId="6" r:id="rId6"/>
  </sheets>
  <definedNames>
    <definedName name="Exercice">'Notice'!$D$9:$AC$9</definedName>
    <definedName name="_xlnm.Print_Area" localSheetId="0">'Notice'!$B$2:$J$31</definedName>
    <definedName name="_xlnm.Print_Area" localSheetId="1">'Période1'!$B$2:$R$22</definedName>
    <definedName name="_xlnm.Print_Area" localSheetId="2">'Période2'!$B$2:$R$23</definedName>
    <definedName name="_xlnm.Print_Area" localSheetId="3">'Période3'!$B$2:$R$23</definedName>
    <definedName name="_xlnm.Print_Area" localSheetId="4">'Période4'!$B$2:$R$25</definedName>
    <definedName name="_xlnm.Print_Area" localSheetId="5">'Période5'!$B$2:$R$33</definedName>
  </definedNames>
  <calcPr fullCalcOnLoad="1"/>
</workbook>
</file>

<file path=xl/sharedStrings.xml><?xml version="1.0" encoding="utf-8"?>
<sst xmlns="http://schemas.openxmlformats.org/spreadsheetml/2006/main" count="661" uniqueCount="70">
  <si>
    <t>Tableau individuel de suivi des heures du service hebdomadaire</t>
  </si>
  <si>
    <t>INFORMATIONS PERSONNELLES</t>
  </si>
  <si>
    <t>NOM</t>
  </si>
  <si>
    <t>:</t>
  </si>
  <si>
    <t>Prénom</t>
  </si>
  <si>
    <t>École de rattachement</t>
  </si>
  <si>
    <t>Circonscription</t>
  </si>
  <si>
    <t>Liste d'écoles d'exercice</t>
  </si>
  <si>
    <t>école 1</t>
  </si>
  <si>
    <t>école 2</t>
  </si>
  <si>
    <t>école 3</t>
  </si>
  <si>
    <t>école 4</t>
  </si>
  <si>
    <t>école 5</t>
  </si>
  <si>
    <t>école 6</t>
  </si>
  <si>
    <t>école 7</t>
  </si>
  <si>
    <t>école 8</t>
  </si>
  <si>
    <t>école 9</t>
  </si>
  <si>
    <t>école 10</t>
  </si>
  <si>
    <t>école 11</t>
  </si>
  <si>
    <t>école 12</t>
  </si>
  <si>
    <t>école 13</t>
  </si>
  <si>
    <t>école 14</t>
  </si>
  <si>
    <t>école 15</t>
  </si>
  <si>
    <t>école 16</t>
  </si>
  <si>
    <t>école 17</t>
  </si>
  <si>
    <t>école 18</t>
  </si>
  <si>
    <t>école 19</t>
  </si>
  <si>
    <t>école 20</t>
  </si>
  <si>
    <t>école 21</t>
  </si>
  <si>
    <t>école 22</t>
  </si>
  <si>
    <t>école 23</t>
  </si>
  <si>
    <t>école 24</t>
  </si>
  <si>
    <t>école 25</t>
  </si>
  <si>
    <t>CONSEILS D'UTILISATION</t>
  </si>
  <si>
    <t>Dans les cellules "école", inscrire pour mémoire, le nom de l'école d'exercice après avoir rempli la liste des écoles d'exercice ci-dessus.</t>
  </si>
  <si>
    <t>Dans les cellules "horaire", saisir la durée horaire effectuée,</t>
  </si>
  <si>
    <t>-</t>
  </si>
  <si>
    <t>Pour 6 h de classe, saisir 6:00</t>
  </si>
  <si>
    <t>Pour 5 h 30 de classe, saisir 5:30</t>
  </si>
  <si>
    <r>
      <t>Cliquer sur les onglets ci-dessous, pour voir les périodes scolaires, après avoir défini votre zone de vacances (</t>
    </r>
    <r>
      <rPr>
        <i/>
        <sz val="12"/>
        <color indexed="8"/>
        <rFont val="Arial"/>
        <family val="2"/>
      </rPr>
      <t>Zone A définie par défaut</t>
    </r>
    <r>
      <rPr>
        <sz val="12"/>
        <color indexed="8"/>
        <rFont val="Arial"/>
        <family val="2"/>
      </rPr>
      <t>).</t>
    </r>
  </si>
  <si>
    <t>du</t>
  </si>
  <si>
    <t>au</t>
  </si>
  <si>
    <t>ZONE DE VACANCES</t>
  </si>
  <si>
    <t>Période 1 :</t>
  </si>
  <si>
    <t>Période 2 :</t>
  </si>
  <si>
    <t>Période 3 :</t>
  </si>
  <si>
    <t>Période 4 :</t>
  </si>
  <si>
    <t>Période 5 :</t>
  </si>
  <si>
    <t>Qualité</t>
  </si>
  <si>
    <t>LUNDI</t>
  </si>
  <si>
    <t>MARDI</t>
  </si>
  <si>
    <t>MERCREDI</t>
  </si>
  <si>
    <t>JEUDI</t>
  </si>
  <si>
    <t>VENDREDI</t>
  </si>
  <si>
    <t>Service effectué</t>
  </si>
  <si>
    <t>Solde de la semaine</t>
  </si>
  <si>
    <t>horaire</t>
  </si>
  <si>
    <t>école</t>
  </si>
  <si>
    <t>Solde de la période</t>
  </si>
  <si>
    <t>Férié</t>
  </si>
  <si>
    <t>Cumul annuel</t>
  </si>
  <si>
    <t>Zone de vacances</t>
  </si>
  <si>
    <t>Quotité de service</t>
  </si>
  <si>
    <t>Besançon - Bordeaux - Clermont Ferrand - Dijon - Grenoble - Limoges - Lyon - Poitiers</t>
  </si>
  <si>
    <t>Aix/Marseille - Amiens - Caen - Lille - Nancy/Metz - Nantes - Nice - Orléans/Tours - Reims - Rennes - Rouen - Strasbourg</t>
  </si>
  <si>
    <t>Créteil - Montpellier - Paris - Toulouse - Versailles</t>
  </si>
  <si>
    <t>SAMEDI</t>
  </si>
  <si>
    <t>VACANCES</t>
  </si>
  <si>
    <t>Zone A</t>
  </si>
  <si>
    <t>Le solde ne se déclenche que s'il y a un excédent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</si>
</sst>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
    <numFmt numFmtId="165" formatCode="d/m;@"/>
    <numFmt numFmtId="166" formatCode="[hh]:mm"/>
    <numFmt numFmtId="167" formatCode="\+[hh]:mm;\-[hh]:mm"/>
    <numFmt numFmtId="168" formatCode="[$-40C]dddd\ d\ mmmm\ yyyy"/>
    <numFmt numFmtId="169" formatCode="&quot;Vrai&quot;;&quot;Vrai&quot;;&quot;Faux&quot;"/>
    <numFmt numFmtId="170" formatCode="&quot;Actif&quot;;&quot;Actif&quot;;&quot;Inactif&quot;"/>
    <numFmt numFmtId="171" formatCode="[$€-2]\ #,##0.00_);[Red]\([$€-2]\ #,##0.00\)"/>
  </numFmts>
  <fonts count="56">
    <font>
      <sz val="10"/>
      <color indexed="8"/>
      <name val="Arial"/>
      <family val="2"/>
    </font>
    <font>
      <sz val="10"/>
      <name val="Arial"/>
      <family val="0"/>
    </font>
    <font>
      <sz val="12"/>
      <color indexed="8"/>
      <name val="Arial"/>
      <family val="2"/>
    </font>
    <font>
      <sz val="16"/>
      <color indexed="8"/>
      <name val="Arial Black"/>
      <family val="2"/>
    </font>
    <font>
      <b/>
      <sz val="12"/>
      <color indexed="8"/>
      <name val="Arial"/>
      <family val="2"/>
    </font>
    <font>
      <sz val="12"/>
      <name val="Arial"/>
      <family val="2"/>
    </font>
    <font>
      <sz val="12"/>
      <color indexed="9"/>
      <name val="Arial"/>
      <family val="2"/>
    </font>
    <font>
      <sz val="12"/>
      <color indexed="49"/>
      <name val="Arial"/>
      <family val="2"/>
    </font>
    <font>
      <sz val="12"/>
      <color indexed="23"/>
      <name val="Arial"/>
      <family val="2"/>
    </font>
    <font>
      <i/>
      <sz val="12"/>
      <color indexed="8"/>
      <name val="Arial"/>
      <family val="2"/>
    </font>
    <font>
      <sz val="9"/>
      <color indexed="8"/>
      <name val="Arial"/>
      <family val="2"/>
    </font>
    <font>
      <b/>
      <sz val="16"/>
      <color indexed="8"/>
      <name val="Arial"/>
      <family val="2"/>
    </font>
    <font>
      <sz val="12"/>
      <color indexed="10"/>
      <name val="Arial"/>
      <family val="2"/>
    </font>
    <font>
      <b/>
      <i/>
      <sz val="12"/>
      <color indexed="8"/>
      <name val="Arial"/>
      <family val="2"/>
    </font>
    <font>
      <sz val="12"/>
      <name val="Arial Black"/>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0"/>
      <name val="Arial"/>
      <family val="2"/>
    </font>
    <font>
      <sz val="12"/>
      <color rgb="FF33CCCC"/>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63"/>
        <bgColor indexed="64"/>
      </patternFill>
    </fill>
    <fill>
      <patternFill patternType="solid">
        <fgColor theme="5" tint="-0.24997000396251678"/>
        <bgColor indexed="64"/>
      </patternFill>
    </fill>
    <fill>
      <patternFill patternType="solid">
        <fgColor theme="5" tint="-0.24997000396251678"/>
        <bgColor indexed="64"/>
      </patternFill>
    </fill>
    <fill>
      <patternFill patternType="solid">
        <fgColor theme="0"/>
        <bgColor indexed="64"/>
      </patternFill>
    </fill>
    <fill>
      <patternFill patternType="solid">
        <fgColor theme="0"/>
        <bgColor indexed="64"/>
      </patternFill>
    </fill>
    <fill>
      <patternFill patternType="solid">
        <fgColor indexed="47"/>
        <bgColor indexed="64"/>
      </patternFill>
    </fill>
    <fill>
      <patternFill patternType="solid">
        <fgColor theme="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dashed">
        <color indexed="8"/>
      </right>
      <top style="medium">
        <color indexed="8"/>
      </top>
      <bottom style="dashed">
        <color indexed="8"/>
      </bottom>
    </border>
    <border>
      <left style="dashed">
        <color indexed="8"/>
      </left>
      <right style="medium">
        <color indexed="8"/>
      </right>
      <top style="medium">
        <color indexed="8"/>
      </top>
      <bottom style="dashed">
        <color indexed="8"/>
      </bottom>
    </border>
    <border>
      <left style="dashed">
        <color indexed="8"/>
      </left>
      <right>
        <color indexed="63"/>
      </right>
      <top style="medium">
        <color indexed="8"/>
      </top>
      <bottom style="dashed">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dashed">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dashed">
        <color indexed="8"/>
      </top>
      <bottom style="medium">
        <color indexed="8"/>
      </bottom>
    </border>
    <border>
      <left style="dashed">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30" borderId="0" applyNumberFormat="0" applyBorder="0" applyAlignment="0" applyProtection="0"/>
    <xf numFmtId="9" fontId="1" fillId="0" borderId="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00">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33" borderId="0" xfId="0" applyFont="1" applyFill="1" applyAlignment="1">
      <alignment vertical="center"/>
    </xf>
    <xf numFmtId="0" fontId="3" fillId="33" borderId="0" xfId="0" applyFont="1" applyFill="1" applyAlignment="1">
      <alignment vertical="center"/>
    </xf>
    <xf numFmtId="0" fontId="2" fillId="0" borderId="0" xfId="0" applyFont="1" applyAlignment="1" applyProtection="1">
      <alignment vertical="center" shrinkToFit="1"/>
      <protection locked="0"/>
    </xf>
    <xf numFmtId="0" fontId="7" fillId="33" borderId="0" xfId="0" applyFont="1" applyFill="1" applyAlignment="1">
      <alignment vertical="center"/>
    </xf>
    <xf numFmtId="0" fontId="8" fillId="0" borderId="0" xfId="0" applyFont="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2" fillId="0" borderId="0" xfId="0" applyFont="1" applyBorder="1" applyAlignment="1">
      <alignment vertical="center"/>
    </xf>
    <xf numFmtId="0" fontId="2" fillId="34" borderId="0" xfId="0" applyFont="1" applyFill="1" applyAlignment="1">
      <alignment vertical="center"/>
    </xf>
    <xf numFmtId="0" fontId="2" fillId="34" borderId="0" xfId="0" applyFont="1" applyFill="1" applyAlignment="1">
      <alignment horizontal="center" vertical="center"/>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2" fillId="34" borderId="0" xfId="0" applyFont="1" applyFill="1" applyBorder="1" applyAlignment="1">
      <alignment horizontal="center" vertical="center"/>
    </xf>
    <xf numFmtId="0" fontId="2" fillId="34" borderId="0" xfId="0" applyFont="1" applyFill="1" applyBorder="1" applyAlignment="1">
      <alignment vertical="center"/>
    </xf>
    <xf numFmtId="0" fontId="2" fillId="33" borderId="0" xfId="0" applyFont="1" applyFill="1" applyAlignment="1">
      <alignment horizontal="center" vertical="center"/>
    </xf>
    <xf numFmtId="0" fontId="2" fillId="34" borderId="0" xfId="0" applyFont="1" applyFill="1" applyAlignment="1">
      <alignment horizontal="center" vertical="center" wrapText="1"/>
    </xf>
    <xf numFmtId="166" fontId="2" fillId="0" borderId="0" xfId="0" applyNumberFormat="1" applyFont="1" applyFill="1" applyBorder="1" applyAlignment="1">
      <alignment horizontal="center" vertical="center"/>
    </xf>
    <xf numFmtId="0" fontId="2" fillId="35" borderId="0" xfId="0" applyFont="1" applyFill="1" applyAlignment="1">
      <alignment horizontal="center" vertical="center" wrapText="1"/>
    </xf>
    <xf numFmtId="164" fontId="2" fillId="0" borderId="10" xfId="0" applyNumberFormat="1" applyFont="1" applyBorder="1" applyAlignment="1" applyProtection="1">
      <alignment horizontal="center" vertical="center"/>
      <protection/>
    </xf>
    <xf numFmtId="166" fontId="8" fillId="0" borderId="11" xfId="0" applyNumberFormat="1" applyFont="1" applyBorder="1" applyAlignment="1" applyProtection="1">
      <alignment horizontal="center" vertical="center"/>
      <protection locked="0"/>
    </xf>
    <xf numFmtId="164" fontId="5" fillId="0" borderId="10" xfId="0" applyNumberFormat="1" applyFont="1" applyBorder="1" applyAlignment="1" applyProtection="1">
      <alignment horizontal="center" vertical="center" shrinkToFit="1"/>
      <protection/>
    </xf>
    <xf numFmtId="164" fontId="5" fillId="0" borderId="10" xfId="0" applyNumberFormat="1" applyFont="1" applyBorder="1" applyAlignment="1" applyProtection="1">
      <alignment horizontal="center" vertical="center"/>
      <protection/>
    </xf>
    <xf numFmtId="166" fontId="8" fillId="0" borderId="12" xfId="0" applyNumberFormat="1" applyFont="1" applyBorder="1" applyAlignment="1" applyProtection="1">
      <alignment horizontal="center" vertical="center"/>
      <protection locked="0"/>
    </xf>
    <xf numFmtId="167" fontId="2" fillId="35" borderId="13" xfId="0" applyNumberFormat="1"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33" borderId="0" xfId="0" applyFont="1" applyFill="1" applyAlignment="1" applyProtection="1">
      <alignment horizontal="center" vertical="center"/>
      <protection/>
    </xf>
    <xf numFmtId="0" fontId="2" fillId="33" borderId="0" xfId="0" applyFont="1" applyFill="1" applyAlignment="1" applyProtection="1">
      <alignment vertical="center"/>
      <protection/>
    </xf>
    <xf numFmtId="0" fontId="11" fillId="33" borderId="0" xfId="0" applyFont="1" applyFill="1" applyAlignment="1" applyProtection="1">
      <alignment vertical="center"/>
      <protection/>
    </xf>
    <xf numFmtId="166" fontId="2" fillId="34" borderId="0" xfId="0" applyNumberFormat="1" applyFont="1" applyFill="1" applyBorder="1" applyAlignment="1">
      <alignment horizontal="center" vertical="center"/>
    </xf>
    <xf numFmtId="0" fontId="2" fillId="35" borderId="0" xfId="0" applyFont="1" applyFill="1" applyAlignment="1" applyProtection="1">
      <alignment horizontal="center" vertical="center" wrapText="1"/>
      <protection/>
    </xf>
    <xf numFmtId="0" fontId="2" fillId="33" borderId="0" xfId="0" applyFont="1" applyFill="1" applyBorder="1" applyAlignment="1" applyProtection="1">
      <alignment vertical="center" wrapText="1"/>
      <protection/>
    </xf>
    <xf numFmtId="164" fontId="2" fillId="33" borderId="0" xfId="0" applyNumberFormat="1" applyFont="1" applyFill="1" applyBorder="1" applyAlignment="1" applyProtection="1">
      <alignment vertical="center"/>
      <protection/>
    </xf>
    <xf numFmtId="166" fontId="7" fillId="33" borderId="0" xfId="0" applyNumberFormat="1"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9" fillId="33" borderId="0" xfId="0" applyFont="1" applyFill="1" applyAlignment="1" applyProtection="1">
      <alignment horizontal="center" vertical="center"/>
      <protection/>
    </xf>
    <xf numFmtId="0" fontId="13" fillId="33" borderId="0" xfId="0" applyFont="1" applyFill="1" applyAlignment="1" applyProtection="1">
      <alignment horizontal="center" vertical="center"/>
      <protection/>
    </xf>
    <xf numFmtId="167" fontId="2" fillId="35" borderId="13" xfId="0" applyNumberFormat="1" applyFont="1" applyFill="1" applyBorder="1" applyAlignment="1" applyProtection="1">
      <alignment horizontal="center" vertical="center" wrapText="1"/>
      <protection/>
    </xf>
    <xf numFmtId="0" fontId="2" fillId="36" borderId="0" xfId="0" applyFont="1" applyFill="1" applyAlignment="1">
      <alignment horizontal="center" vertical="center" wrapText="1"/>
    </xf>
    <xf numFmtId="167" fontId="2" fillId="36" borderId="13" xfId="0" applyNumberFormat="1" applyFont="1" applyFill="1" applyBorder="1" applyAlignment="1" applyProtection="1">
      <alignment horizontal="center" vertical="center" wrapText="1"/>
      <protection/>
    </xf>
    <xf numFmtId="0" fontId="2" fillId="33" borderId="14" xfId="0" applyFont="1" applyFill="1" applyBorder="1" applyAlignment="1" applyProtection="1">
      <alignment vertical="center"/>
      <protection/>
    </xf>
    <xf numFmtId="0" fontId="2" fillId="33" borderId="0" xfId="0" applyFont="1" applyFill="1" applyBorder="1" applyAlignment="1" applyProtection="1">
      <alignment vertical="center"/>
      <protection/>
    </xf>
    <xf numFmtId="167" fontId="2" fillId="36" borderId="13" xfId="0" applyNumberFormat="1" applyFont="1" applyFill="1" applyBorder="1" applyAlignment="1">
      <alignment horizontal="center" vertical="center" wrapText="1"/>
    </xf>
    <xf numFmtId="0" fontId="5" fillId="33" borderId="0" xfId="0" applyFont="1" applyFill="1" applyBorder="1" applyAlignment="1" applyProtection="1">
      <alignment vertical="center"/>
      <protection/>
    </xf>
    <xf numFmtId="166" fontId="6" fillId="37" borderId="15" xfId="0" applyNumberFormat="1" applyFont="1" applyFill="1" applyBorder="1" applyAlignment="1" applyProtection="1">
      <alignment horizontal="center" vertical="center"/>
      <protection/>
    </xf>
    <xf numFmtId="164" fontId="2" fillId="33" borderId="0" xfId="0" applyNumberFormat="1" applyFont="1" applyFill="1" applyBorder="1" applyAlignment="1" applyProtection="1">
      <alignment vertical="center" wrapText="1"/>
      <protection/>
    </xf>
    <xf numFmtId="164" fontId="5" fillId="33" borderId="0" xfId="0" applyNumberFormat="1" applyFont="1" applyFill="1" applyBorder="1" applyAlignment="1" applyProtection="1">
      <alignment vertical="center"/>
      <protection/>
    </xf>
    <xf numFmtId="20" fontId="7" fillId="33" borderId="0" xfId="0" applyNumberFormat="1" applyFont="1" applyFill="1" applyBorder="1" applyAlignment="1" applyProtection="1">
      <alignment horizontal="center" vertical="center"/>
      <protection/>
    </xf>
    <xf numFmtId="164" fontId="2" fillId="33" borderId="0" xfId="0" applyNumberFormat="1" applyFont="1" applyFill="1" applyAlignment="1" applyProtection="1">
      <alignment vertical="center"/>
      <protection/>
    </xf>
    <xf numFmtId="0" fontId="9"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6" fillId="38" borderId="0" xfId="0" applyFont="1" applyFill="1" applyAlignment="1">
      <alignment horizontal="center" vertical="center"/>
    </xf>
    <xf numFmtId="0" fontId="54" fillId="38" borderId="0" xfId="0" applyFont="1" applyFill="1" applyAlignment="1">
      <alignment horizontal="center" vertical="center"/>
    </xf>
    <xf numFmtId="0" fontId="54" fillId="39" borderId="0" xfId="0" applyFont="1" applyFill="1" applyAlignment="1">
      <alignment vertical="center"/>
    </xf>
    <xf numFmtId="0" fontId="5" fillId="40" borderId="0" xfId="0" applyFont="1" applyFill="1" applyAlignment="1" applyProtection="1">
      <alignment vertical="center" shrinkToFit="1"/>
      <protection locked="0"/>
    </xf>
    <xf numFmtId="0" fontId="6" fillId="40" borderId="0" xfId="0" applyFont="1" applyFill="1" applyAlignment="1">
      <alignment horizontal="center" vertical="center"/>
    </xf>
    <xf numFmtId="0" fontId="6" fillId="41" borderId="0" xfId="0" applyFont="1" applyFill="1" applyAlignment="1">
      <alignment vertical="center"/>
    </xf>
    <xf numFmtId="0" fontId="54" fillId="40" borderId="0" xfId="0" applyFont="1" applyFill="1" applyAlignment="1">
      <alignment vertical="center"/>
    </xf>
    <xf numFmtId="0" fontId="55" fillId="33" borderId="0" xfId="0" applyFont="1" applyFill="1" applyAlignment="1">
      <alignment vertical="center"/>
    </xf>
    <xf numFmtId="9" fontId="14" fillId="0" borderId="0" xfId="52" applyFont="1" applyAlignment="1" applyProtection="1">
      <alignment horizontal="center" vertical="center" shrinkToFit="1"/>
      <protection locked="0"/>
    </xf>
    <xf numFmtId="166" fontId="6" fillId="37" borderId="16" xfId="0" applyNumberFormat="1" applyFont="1" applyFill="1" applyBorder="1" applyAlignment="1" applyProtection="1">
      <alignment horizontal="center" vertical="center"/>
      <protection locked="0"/>
    </xf>
    <xf numFmtId="14" fontId="2" fillId="34" borderId="0" xfId="0" applyNumberFormat="1" applyFont="1" applyFill="1" applyAlignment="1">
      <alignment horizontal="center" vertical="center"/>
    </xf>
    <xf numFmtId="14" fontId="2" fillId="34" borderId="0" xfId="0" applyNumberFormat="1" applyFont="1" applyFill="1" applyBorder="1" applyAlignment="1">
      <alignment horizontal="center" vertical="center"/>
    </xf>
    <xf numFmtId="0" fontId="2" fillId="0" borderId="0" xfId="0" applyFont="1" applyBorder="1" applyAlignment="1">
      <alignment horizontal="center" vertical="center"/>
    </xf>
    <xf numFmtId="0" fontId="8" fillId="0" borderId="0" xfId="0" applyFont="1" applyBorder="1" applyAlignment="1" applyProtection="1">
      <alignment horizontal="center" vertical="center" shrinkToFit="1"/>
      <protection locked="0"/>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wrapText="1"/>
      <protection/>
    </xf>
    <xf numFmtId="0" fontId="2" fillId="0" borderId="0" xfId="0" applyFont="1" applyBorder="1" applyAlignment="1">
      <alignment vertical="center"/>
    </xf>
    <xf numFmtId="0" fontId="8" fillId="0" borderId="17" xfId="0" applyFont="1" applyBorder="1" applyAlignment="1" applyProtection="1">
      <alignment horizontal="center" vertical="center"/>
      <protection locked="0"/>
    </xf>
    <xf numFmtId="0" fontId="2" fillId="0" borderId="0" xfId="0" applyFont="1" applyAlignment="1">
      <alignment horizontal="center" vertical="center"/>
    </xf>
    <xf numFmtId="0" fontId="8" fillId="0" borderId="0" xfId="0" applyFont="1" applyBorder="1" applyAlignment="1" applyProtection="1">
      <alignment horizontal="center" vertical="center"/>
      <protection/>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42" borderId="0" xfId="0" applyFont="1" applyFill="1" applyBorder="1" applyAlignment="1">
      <alignment horizontal="center" vertical="center"/>
    </xf>
    <xf numFmtId="166" fontId="8" fillId="0" borderId="11" xfId="0" applyNumberFormat="1" applyFont="1" applyBorder="1" applyAlignment="1" applyProtection="1">
      <alignment horizontal="center" vertical="center"/>
      <protection locked="0"/>
    </xf>
    <xf numFmtId="166" fontId="2" fillId="34" borderId="13" xfId="0" applyNumberFormat="1" applyFont="1" applyFill="1" applyBorder="1" applyAlignment="1">
      <alignment horizontal="center" vertical="center" wrapText="1"/>
    </xf>
    <xf numFmtId="166" fontId="2" fillId="0" borderId="18" xfId="0" applyNumberFormat="1" applyFont="1" applyBorder="1" applyAlignment="1">
      <alignment horizontal="center" vertical="center"/>
    </xf>
    <xf numFmtId="167" fontId="2" fillId="35" borderId="13" xfId="0" applyNumberFormat="1" applyFont="1" applyFill="1" applyBorder="1" applyAlignment="1">
      <alignment horizontal="center" vertical="center" wrapText="1"/>
    </xf>
    <xf numFmtId="0" fontId="8" fillId="0" borderId="19" xfId="0" applyFont="1" applyBorder="1" applyAlignment="1" applyProtection="1">
      <alignment horizontal="center" vertical="center"/>
      <protection locked="0"/>
    </xf>
    <xf numFmtId="0" fontId="8" fillId="0" borderId="19" xfId="0" applyFont="1" applyBorder="1" applyAlignment="1" applyProtection="1">
      <alignment horizontal="center" vertical="center" shrinkToFit="1"/>
      <protection locked="0"/>
    </xf>
    <xf numFmtId="0" fontId="2" fillId="0" borderId="0" xfId="0" applyFont="1" applyAlignment="1" applyProtection="1">
      <alignment horizontal="center" vertical="center"/>
      <protection/>
    </xf>
    <xf numFmtId="166" fontId="8" fillId="0" borderId="20" xfId="0" applyNumberFormat="1" applyFont="1" applyBorder="1" applyAlignment="1" applyProtection="1">
      <alignment horizontal="center" vertical="center"/>
      <protection locked="0"/>
    </xf>
    <xf numFmtId="166" fontId="8" fillId="0" borderId="21" xfId="0" applyNumberFormat="1" applyFont="1" applyBorder="1" applyAlignment="1" applyProtection="1">
      <alignment horizontal="center" vertical="center"/>
      <protection locked="0"/>
    </xf>
    <xf numFmtId="0" fontId="54" fillId="0" borderId="19" xfId="0" applyFont="1" applyBorder="1" applyAlignment="1" applyProtection="1">
      <alignment horizontal="center" vertical="center"/>
      <protection/>
    </xf>
    <xf numFmtId="0" fontId="8" fillId="0" borderId="0" xfId="0" applyFont="1" applyBorder="1" applyAlignment="1" applyProtection="1">
      <alignment horizontal="center" vertical="center"/>
      <protection locked="0"/>
    </xf>
    <xf numFmtId="166" fontId="6" fillId="37" borderId="16" xfId="0" applyNumberFormat="1" applyFont="1" applyFill="1" applyBorder="1" applyAlignment="1" applyProtection="1">
      <alignment horizontal="center" vertical="center"/>
      <protection/>
    </xf>
    <xf numFmtId="0" fontId="54" fillId="0" borderId="17" xfId="0" applyFont="1" applyBorder="1" applyAlignment="1" applyProtection="1">
      <alignment horizontal="center" vertical="center"/>
      <protection/>
    </xf>
    <xf numFmtId="166" fontId="6" fillId="37" borderId="15" xfId="0" applyNumberFormat="1" applyFont="1" applyFill="1" applyBorder="1" applyAlignment="1" applyProtection="1">
      <alignment horizontal="center" vertical="center"/>
      <protection/>
    </xf>
    <xf numFmtId="166" fontId="6" fillId="37" borderId="22" xfId="0" applyNumberFormat="1" applyFont="1" applyFill="1" applyBorder="1" applyAlignment="1" applyProtection="1">
      <alignment horizontal="center" vertical="center"/>
      <protection/>
    </xf>
    <xf numFmtId="166" fontId="54" fillId="43" borderId="11" xfId="0" applyNumberFormat="1" applyFont="1" applyFill="1" applyBorder="1" applyAlignment="1" applyProtection="1">
      <alignment horizontal="center" vertical="center"/>
      <protection/>
    </xf>
    <xf numFmtId="164" fontId="54" fillId="43" borderId="23" xfId="0" applyNumberFormat="1" applyFont="1" applyFill="1" applyBorder="1" applyAlignment="1" applyProtection="1">
      <alignment horizontal="center" vertical="center"/>
      <protection/>
    </xf>
    <xf numFmtId="164" fontId="54" fillId="43" borderId="24" xfId="0" applyNumberFormat="1" applyFont="1" applyFill="1" applyBorder="1" applyAlignment="1" applyProtection="1">
      <alignment horizontal="center" vertical="center"/>
      <protection/>
    </xf>
    <xf numFmtId="164" fontId="54" fillId="43" borderId="21" xfId="0" applyNumberFormat="1" applyFont="1" applyFill="1" applyBorder="1" applyAlignment="1" applyProtection="1">
      <alignment horizontal="center" vertical="center"/>
      <protection/>
    </xf>
    <xf numFmtId="164" fontId="54" fillId="43" borderId="25" xfId="0" applyNumberFormat="1" applyFont="1" applyFill="1" applyBorder="1" applyAlignment="1" applyProtection="1">
      <alignment horizontal="center" vertical="center"/>
      <protection/>
    </xf>
    <xf numFmtId="164" fontId="54" fillId="43" borderId="26" xfId="0" applyNumberFormat="1" applyFont="1" applyFill="1" applyBorder="1" applyAlignment="1" applyProtection="1">
      <alignment horizontal="center" vertical="center"/>
      <protection/>
    </xf>
    <xf numFmtId="164" fontId="54" fillId="43" borderId="27" xfId="0" applyNumberFormat="1"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638175</xdr:colOff>
      <xdr:row>2</xdr:row>
      <xdr:rowOff>209550</xdr:rowOff>
    </xdr:from>
    <xdr:to>
      <xdr:col>10</xdr:col>
      <xdr:colOff>0</xdr:colOff>
      <xdr:row>10</xdr:row>
      <xdr:rowOff>9525</xdr:rowOff>
    </xdr:to>
    <xdr:pic>
      <xdr:nvPicPr>
        <xdr:cNvPr id="1" name="Image 1"/>
        <xdr:cNvPicPr preferRelativeResize="1">
          <a:picLocks noChangeAspect="1"/>
        </xdr:cNvPicPr>
      </xdr:nvPicPr>
      <xdr:blipFill>
        <a:blip r:embed="rId1"/>
        <a:stretch>
          <a:fillRect/>
        </a:stretch>
      </xdr:blipFill>
      <xdr:spPr>
        <a:xfrm>
          <a:off x="7391400" y="666750"/>
          <a:ext cx="2019300" cy="15240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485775</xdr:colOff>
      <xdr:row>1</xdr:row>
      <xdr:rowOff>19050</xdr:rowOff>
    </xdr:from>
    <xdr:to>
      <xdr:col>17</xdr:col>
      <xdr:colOff>838200</xdr:colOff>
      <xdr:row>5</xdr:row>
      <xdr:rowOff>0</xdr:rowOff>
    </xdr:to>
    <xdr:pic>
      <xdr:nvPicPr>
        <xdr:cNvPr id="1" name="Image 2"/>
        <xdr:cNvPicPr preferRelativeResize="1">
          <a:picLocks noChangeAspect="1"/>
        </xdr:cNvPicPr>
      </xdr:nvPicPr>
      <xdr:blipFill>
        <a:blip r:embed="rId1"/>
        <a:stretch>
          <a:fillRect/>
        </a:stretch>
      </xdr:blipFill>
      <xdr:spPr>
        <a:xfrm>
          <a:off x="9534525" y="247650"/>
          <a:ext cx="1200150" cy="8953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485775</xdr:colOff>
      <xdr:row>1</xdr:row>
      <xdr:rowOff>19050</xdr:rowOff>
    </xdr:from>
    <xdr:to>
      <xdr:col>17</xdr:col>
      <xdr:colOff>838200</xdr:colOff>
      <xdr:row>5</xdr:row>
      <xdr:rowOff>0</xdr:rowOff>
    </xdr:to>
    <xdr:pic>
      <xdr:nvPicPr>
        <xdr:cNvPr id="1" name="Image 2"/>
        <xdr:cNvPicPr preferRelativeResize="1">
          <a:picLocks noChangeAspect="1"/>
        </xdr:cNvPicPr>
      </xdr:nvPicPr>
      <xdr:blipFill>
        <a:blip r:embed="rId1"/>
        <a:stretch>
          <a:fillRect/>
        </a:stretch>
      </xdr:blipFill>
      <xdr:spPr>
        <a:xfrm>
          <a:off x="9534525" y="247650"/>
          <a:ext cx="1200150" cy="8953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485775</xdr:colOff>
      <xdr:row>1</xdr:row>
      <xdr:rowOff>19050</xdr:rowOff>
    </xdr:from>
    <xdr:to>
      <xdr:col>17</xdr:col>
      <xdr:colOff>838200</xdr:colOff>
      <xdr:row>5</xdr:row>
      <xdr:rowOff>0</xdr:rowOff>
    </xdr:to>
    <xdr:pic>
      <xdr:nvPicPr>
        <xdr:cNvPr id="1" name="Image 2"/>
        <xdr:cNvPicPr preferRelativeResize="1">
          <a:picLocks noChangeAspect="1"/>
        </xdr:cNvPicPr>
      </xdr:nvPicPr>
      <xdr:blipFill>
        <a:blip r:embed="rId1"/>
        <a:stretch>
          <a:fillRect/>
        </a:stretch>
      </xdr:blipFill>
      <xdr:spPr>
        <a:xfrm>
          <a:off x="9534525" y="247650"/>
          <a:ext cx="1200150" cy="89535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485775</xdr:colOff>
      <xdr:row>1</xdr:row>
      <xdr:rowOff>19050</xdr:rowOff>
    </xdr:from>
    <xdr:to>
      <xdr:col>17</xdr:col>
      <xdr:colOff>838200</xdr:colOff>
      <xdr:row>5</xdr:row>
      <xdr:rowOff>0</xdr:rowOff>
    </xdr:to>
    <xdr:pic>
      <xdr:nvPicPr>
        <xdr:cNvPr id="1" name="Image 2"/>
        <xdr:cNvPicPr preferRelativeResize="1">
          <a:picLocks noChangeAspect="1"/>
        </xdr:cNvPicPr>
      </xdr:nvPicPr>
      <xdr:blipFill>
        <a:blip r:embed="rId1"/>
        <a:stretch>
          <a:fillRect/>
        </a:stretch>
      </xdr:blipFill>
      <xdr:spPr>
        <a:xfrm>
          <a:off x="9534525" y="247650"/>
          <a:ext cx="1200150" cy="89535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457200</xdr:colOff>
      <xdr:row>1</xdr:row>
      <xdr:rowOff>19050</xdr:rowOff>
    </xdr:from>
    <xdr:to>
      <xdr:col>18</xdr:col>
      <xdr:colOff>0</xdr:colOff>
      <xdr:row>5</xdr:row>
      <xdr:rowOff>0</xdr:rowOff>
    </xdr:to>
    <xdr:pic>
      <xdr:nvPicPr>
        <xdr:cNvPr id="1" name="Image 2"/>
        <xdr:cNvPicPr preferRelativeResize="1">
          <a:picLocks noChangeAspect="1"/>
        </xdr:cNvPicPr>
      </xdr:nvPicPr>
      <xdr:blipFill>
        <a:blip r:embed="rId1"/>
        <a:stretch>
          <a:fillRect/>
        </a:stretch>
      </xdr:blipFill>
      <xdr:spPr>
        <a:xfrm>
          <a:off x="9505950" y="247650"/>
          <a:ext cx="1238250" cy="895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dimension ref="A1:AC33"/>
  <sheetViews>
    <sheetView showGridLines="0" showRowColHeaders="0" tabSelected="1" zoomScalePageLayoutView="0" workbookViewId="0" topLeftCell="A1">
      <selection activeCell="D6" sqref="D6"/>
    </sheetView>
  </sheetViews>
  <sheetFormatPr defaultColWidth="12.421875" defaultRowHeight="12.75"/>
  <cols>
    <col min="1" max="1" width="5.7109375" style="1" customWidth="1"/>
    <col min="2" max="2" width="24.7109375" style="1" customWidth="1"/>
    <col min="3" max="3" width="2.7109375" style="2" customWidth="1"/>
    <col min="4" max="6" width="22.7109375" style="1" customWidth="1"/>
    <col min="7" max="7" width="10.7109375" style="1" customWidth="1"/>
    <col min="8" max="9" width="11.7109375" style="1" customWidth="1"/>
    <col min="10" max="10" width="5.7109375" style="1" customWidth="1"/>
    <col min="11" max="11" width="2.7109375" style="1" hidden="1" customWidth="1"/>
    <col min="12" max="12" width="115.7109375" style="1" customWidth="1"/>
    <col min="13" max="16384" width="12.421875" style="1" customWidth="1"/>
  </cols>
  <sheetData>
    <row r="1" spans="1:13" ht="18" customHeight="1">
      <c r="A1" s="3"/>
      <c r="B1" s="3"/>
      <c r="C1" s="3"/>
      <c r="D1" s="3"/>
      <c r="E1" s="3"/>
      <c r="F1" s="3"/>
      <c r="G1" s="3"/>
      <c r="H1" s="3"/>
      <c r="I1" s="3"/>
      <c r="J1" s="3"/>
      <c r="K1" s="3"/>
      <c r="L1" s="3"/>
      <c r="M1" s="3"/>
    </row>
    <row r="2" spans="1:13" ht="18" customHeight="1">
      <c r="A2" s="3"/>
      <c r="B2" s="67" t="s">
        <v>0</v>
      </c>
      <c r="C2" s="67"/>
      <c r="D2" s="67"/>
      <c r="E2" s="67"/>
      <c r="F2" s="67"/>
      <c r="G2" s="67"/>
      <c r="H2" s="67"/>
      <c r="I2" s="67"/>
      <c r="J2" s="67"/>
      <c r="K2" s="3"/>
      <c r="L2" s="4"/>
      <c r="M2" s="3"/>
    </row>
    <row r="3" spans="1:13" ht="18" customHeight="1">
      <c r="A3" s="3"/>
      <c r="B3" s="65"/>
      <c r="C3" s="65"/>
      <c r="D3" s="65"/>
      <c r="E3" s="65"/>
      <c r="F3" s="65"/>
      <c r="G3" s="65"/>
      <c r="H3" s="65"/>
      <c r="I3" s="65"/>
      <c r="J3" s="65"/>
      <c r="K3" s="3"/>
      <c r="L3" s="4"/>
      <c r="M3" s="3"/>
    </row>
    <row r="4" spans="1:13" ht="18" customHeight="1">
      <c r="A4" s="3"/>
      <c r="B4" s="68" t="s">
        <v>1</v>
      </c>
      <c r="C4" s="68"/>
      <c r="D4" s="68"/>
      <c r="E4" s="68"/>
      <c r="F4" s="68"/>
      <c r="G4" s="68"/>
      <c r="H4" s="68"/>
      <c r="I4" s="68"/>
      <c r="J4" s="68"/>
      <c r="K4" s="3"/>
      <c r="L4" s="4"/>
      <c r="M4" s="3"/>
    </row>
    <row r="5" spans="1:13" ht="9.75" customHeight="1">
      <c r="A5" s="3"/>
      <c r="B5" s="65"/>
      <c r="C5" s="65"/>
      <c r="D5" s="65"/>
      <c r="E5" s="65"/>
      <c r="F5" s="65"/>
      <c r="G5" s="65"/>
      <c r="H5" s="65"/>
      <c r="I5" s="65"/>
      <c r="J5" s="65"/>
      <c r="K5" s="4"/>
      <c r="L5" s="4"/>
      <c r="M5" s="3"/>
    </row>
    <row r="6" spans="1:13" ht="18" customHeight="1">
      <c r="A6" s="3"/>
      <c r="B6" s="1" t="s">
        <v>2</v>
      </c>
      <c r="C6" s="2" t="s">
        <v>3</v>
      </c>
      <c r="D6" s="5"/>
      <c r="E6" s="65"/>
      <c r="F6" s="65"/>
      <c r="G6" s="65"/>
      <c r="H6" s="65"/>
      <c r="I6" s="65"/>
      <c r="J6" s="65"/>
      <c r="K6" s="4"/>
      <c r="L6" s="4"/>
      <c r="M6" s="3"/>
    </row>
    <row r="7" spans="1:13" ht="18" customHeight="1">
      <c r="A7" s="3"/>
      <c r="B7" s="1" t="s">
        <v>4</v>
      </c>
      <c r="C7" s="2" t="s">
        <v>3</v>
      </c>
      <c r="D7" s="5"/>
      <c r="E7" s="65"/>
      <c r="F7" s="65"/>
      <c r="G7" s="65"/>
      <c r="H7" s="65"/>
      <c r="I7" s="65"/>
      <c r="J7" s="65"/>
      <c r="K7" s="4"/>
      <c r="L7" s="4"/>
      <c r="M7" s="3"/>
    </row>
    <row r="8" spans="1:13" ht="18" customHeight="1">
      <c r="A8" s="3"/>
      <c r="B8" s="1" t="s">
        <v>48</v>
      </c>
      <c r="C8" s="2" t="s">
        <v>3</v>
      </c>
      <c r="D8" s="5"/>
      <c r="E8" s="65"/>
      <c r="F8" s="65"/>
      <c r="G8" s="65"/>
      <c r="H8" s="65"/>
      <c r="I8" s="65"/>
      <c r="J8" s="65"/>
      <c r="K8" s="4"/>
      <c r="L8" s="4"/>
      <c r="M8" s="3"/>
    </row>
    <row r="9" spans="1:29" ht="18" customHeight="1">
      <c r="A9" s="3"/>
      <c r="B9" s="1" t="s">
        <v>5</v>
      </c>
      <c r="C9" s="2" t="s">
        <v>3</v>
      </c>
      <c r="D9" s="56"/>
      <c r="E9" s="57" t="str">
        <f>D11</f>
        <v>école 1</v>
      </c>
      <c r="F9" s="57" t="str">
        <f>E11</f>
        <v>école 2</v>
      </c>
      <c r="G9" s="57" t="str">
        <f>F11</f>
        <v>école 3</v>
      </c>
      <c r="H9" s="53" t="str">
        <f>G11</f>
        <v>école 4</v>
      </c>
      <c r="I9" s="54" t="str">
        <f>I11</f>
        <v>école 5</v>
      </c>
      <c r="J9" s="55" t="str">
        <f>D12</f>
        <v>école 6</v>
      </c>
      <c r="K9" s="60" t="str">
        <f>E12</f>
        <v>école 7</v>
      </c>
      <c r="L9" s="60" t="str">
        <f>F12</f>
        <v>école 8</v>
      </c>
      <c r="M9" s="60" t="str">
        <f>G12</f>
        <v>école 9</v>
      </c>
      <c r="N9" s="58" t="str">
        <f>I12</f>
        <v>école 10</v>
      </c>
      <c r="O9" s="58" t="str">
        <f>D13</f>
        <v>école 11</v>
      </c>
      <c r="P9" s="59" t="str">
        <f>E13</f>
        <v>école 12</v>
      </c>
      <c r="Q9" s="59" t="str">
        <f>F13</f>
        <v>école 13</v>
      </c>
      <c r="R9" s="59" t="str">
        <f>G13</f>
        <v>école 14</v>
      </c>
      <c r="S9" s="59" t="str">
        <f>I13</f>
        <v>école 15</v>
      </c>
      <c r="T9" s="59" t="str">
        <f>D14</f>
        <v>école 16</v>
      </c>
      <c r="U9" s="59" t="str">
        <f>E14</f>
        <v>école 17</v>
      </c>
      <c r="V9" s="59" t="str">
        <f>F14</f>
        <v>école 18</v>
      </c>
      <c r="W9" s="59" t="str">
        <f>G14</f>
        <v>école 19</v>
      </c>
      <c r="X9" s="59" t="str">
        <f>I14</f>
        <v>école 20</v>
      </c>
      <c r="Y9" s="59" t="str">
        <f>D15</f>
        <v>école 21</v>
      </c>
      <c r="Z9" s="59" t="str">
        <f>E15</f>
        <v>école 22</v>
      </c>
      <c r="AA9" s="59" t="str">
        <f>F15</f>
        <v>école 23</v>
      </c>
      <c r="AB9" s="59" t="str">
        <f>G15</f>
        <v>école 24</v>
      </c>
      <c r="AC9" s="59" t="str">
        <f>I15</f>
        <v>école 25</v>
      </c>
    </row>
    <row r="10" spans="1:13" ht="18" customHeight="1">
      <c r="A10" s="3"/>
      <c r="B10" s="1" t="s">
        <v>6</v>
      </c>
      <c r="C10" s="2" t="s">
        <v>3</v>
      </c>
      <c r="D10" s="5"/>
      <c r="E10" s="65"/>
      <c r="F10" s="65"/>
      <c r="G10" s="65"/>
      <c r="H10" s="65"/>
      <c r="I10" s="65"/>
      <c r="J10" s="65"/>
      <c r="K10" s="3"/>
      <c r="L10" s="4"/>
      <c r="M10" s="3"/>
    </row>
    <row r="11" spans="1:13" ht="18" customHeight="1">
      <c r="A11" s="3"/>
      <c r="B11" s="1" t="s">
        <v>7</v>
      </c>
      <c r="C11" s="2" t="s">
        <v>3</v>
      </c>
      <c r="D11" s="7" t="s">
        <v>8</v>
      </c>
      <c r="E11" s="7" t="s">
        <v>9</v>
      </c>
      <c r="F11" s="7" t="s">
        <v>10</v>
      </c>
      <c r="G11" s="66" t="s">
        <v>11</v>
      </c>
      <c r="H11" s="66"/>
      <c r="I11" s="66" t="s">
        <v>12</v>
      </c>
      <c r="J11" s="66"/>
      <c r="K11" s="3"/>
      <c r="L11" s="4"/>
      <c r="M11" s="3"/>
    </row>
    <row r="12" spans="1:13" ht="18" customHeight="1">
      <c r="A12" s="3"/>
      <c r="D12" s="7" t="s">
        <v>13</v>
      </c>
      <c r="E12" s="7" t="s">
        <v>14</v>
      </c>
      <c r="F12" s="7" t="s">
        <v>15</v>
      </c>
      <c r="G12" s="66" t="s">
        <v>16</v>
      </c>
      <c r="H12" s="66"/>
      <c r="I12" s="66" t="s">
        <v>17</v>
      </c>
      <c r="J12" s="66"/>
      <c r="K12" s="3"/>
      <c r="L12" s="4"/>
      <c r="M12" s="3"/>
    </row>
    <row r="13" spans="1:13" ht="18" customHeight="1">
      <c r="A13" s="3"/>
      <c r="D13" s="7" t="s">
        <v>18</v>
      </c>
      <c r="E13" s="7" t="s">
        <v>19</v>
      </c>
      <c r="F13" s="7" t="s">
        <v>20</v>
      </c>
      <c r="G13" s="66" t="s">
        <v>21</v>
      </c>
      <c r="H13" s="66"/>
      <c r="I13" s="66" t="s">
        <v>22</v>
      </c>
      <c r="J13" s="66"/>
      <c r="K13" s="3"/>
      <c r="L13" s="4"/>
      <c r="M13" s="3"/>
    </row>
    <row r="14" spans="1:13" ht="18" customHeight="1">
      <c r="A14" s="3"/>
      <c r="D14" s="7" t="s">
        <v>23</v>
      </c>
      <c r="E14" s="7" t="s">
        <v>24</v>
      </c>
      <c r="F14" s="7" t="s">
        <v>25</v>
      </c>
      <c r="G14" s="66" t="s">
        <v>26</v>
      </c>
      <c r="H14" s="66"/>
      <c r="I14" s="66" t="s">
        <v>27</v>
      </c>
      <c r="J14" s="66"/>
      <c r="K14" s="3"/>
      <c r="L14" s="4"/>
      <c r="M14" s="3"/>
    </row>
    <row r="15" spans="1:13" ht="18" customHeight="1">
      <c r="A15" s="3"/>
      <c r="D15" s="7" t="s">
        <v>28</v>
      </c>
      <c r="E15" s="7" t="s">
        <v>29</v>
      </c>
      <c r="F15" s="7" t="s">
        <v>30</v>
      </c>
      <c r="G15" s="66" t="s">
        <v>31</v>
      </c>
      <c r="H15" s="66"/>
      <c r="I15" s="66" t="s">
        <v>32</v>
      </c>
      <c r="J15" s="66"/>
      <c r="K15" s="3"/>
      <c r="L15" s="4"/>
      <c r="M15" s="3"/>
    </row>
    <row r="16" spans="1:13" ht="18" customHeight="1">
      <c r="A16" s="3"/>
      <c r="B16" s="1" t="s">
        <v>62</v>
      </c>
      <c r="C16" s="2" t="s">
        <v>3</v>
      </c>
      <c r="D16" s="61">
        <v>1</v>
      </c>
      <c r="E16" s="7"/>
      <c r="F16" s="7"/>
      <c r="G16" s="8"/>
      <c r="H16" s="8"/>
      <c r="I16" s="8"/>
      <c r="J16" s="8"/>
      <c r="K16" s="3"/>
      <c r="L16" s="4"/>
      <c r="M16" s="3"/>
    </row>
    <row r="17" spans="1:13" ht="9.75" customHeight="1">
      <c r="A17" s="3"/>
      <c r="B17" s="65"/>
      <c r="C17" s="65"/>
      <c r="D17" s="65"/>
      <c r="E17" s="65"/>
      <c r="F17" s="65"/>
      <c r="G17" s="65"/>
      <c r="H17" s="65"/>
      <c r="I17" s="65"/>
      <c r="J17" s="65"/>
      <c r="K17" s="3"/>
      <c r="L17" s="4"/>
      <c r="M17" s="3"/>
    </row>
    <row r="18" spans="1:13" ht="18" customHeight="1">
      <c r="A18" s="3"/>
      <c r="B18" s="68" t="s">
        <v>33</v>
      </c>
      <c r="C18" s="68"/>
      <c r="D18" s="68"/>
      <c r="E18" s="65"/>
      <c r="F18" s="65"/>
      <c r="G18" s="65"/>
      <c r="H18" s="65"/>
      <c r="I18" s="65"/>
      <c r="J18" s="65"/>
      <c r="K18" s="3"/>
      <c r="L18" s="4"/>
      <c r="M18" s="3"/>
    </row>
    <row r="19" spans="1:13" ht="9.75" customHeight="1">
      <c r="A19" s="3"/>
      <c r="B19" s="65"/>
      <c r="C19" s="65"/>
      <c r="D19" s="65"/>
      <c r="E19" s="65"/>
      <c r="F19" s="65"/>
      <c r="G19" s="65"/>
      <c r="H19" s="65"/>
      <c r="I19" s="65"/>
      <c r="J19" s="65"/>
      <c r="K19" s="6" t="s">
        <v>63</v>
      </c>
      <c r="L19" s="4"/>
      <c r="M19" s="3"/>
    </row>
    <row r="20" spans="1:13" ht="18" customHeight="1">
      <c r="A20" s="3"/>
      <c r="B20" s="71" t="s">
        <v>34</v>
      </c>
      <c r="C20" s="71"/>
      <c r="D20" s="71"/>
      <c r="E20" s="71"/>
      <c r="F20" s="71"/>
      <c r="G20" s="71"/>
      <c r="H20" s="71"/>
      <c r="I20" s="71"/>
      <c r="J20" s="71"/>
      <c r="K20" s="6" t="s">
        <v>64</v>
      </c>
      <c r="L20" s="4"/>
      <c r="M20" s="3"/>
    </row>
    <row r="21" spans="1:13" ht="18" customHeight="1">
      <c r="A21" s="3"/>
      <c r="B21" s="71" t="s">
        <v>35</v>
      </c>
      <c r="C21" s="71"/>
      <c r="D21" s="71"/>
      <c r="E21" s="71"/>
      <c r="F21" s="71"/>
      <c r="G21" s="71"/>
      <c r="H21" s="71"/>
      <c r="I21" s="71"/>
      <c r="J21" s="71"/>
      <c r="K21" s="6" t="s">
        <v>65</v>
      </c>
      <c r="L21" s="4"/>
      <c r="M21" s="3"/>
    </row>
    <row r="22" spans="1:13" ht="18" customHeight="1">
      <c r="A22" s="3"/>
      <c r="C22" s="2" t="s">
        <v>36</v>
      </c>
      <c r="D22" s="71" t="s">
        <v>37</v>
      </c>
      <c r="E22" s="71"/>
      <c r="F22" s="71"/>
      <c r="G22" s="71"/>
      <c r="H22" s="71"/>
      <c r="I22" s="71"/>
      <c r="J22" s="71"/>
      <c r="K22" s="3"/>
      <c r="L22" s="4"/>
      <c r="M22" s="3"/>
    </row>
    <row r="23" spans="1:13" ht="18" customHeight="1">
      <c r="A23" s="3"/>
      <c r="C23" s="2" t="s">
        <v>36</v>
      </c>
      <c r="D23" s="71" t="s">
        <v>38</v>
      </c>
      <c r="E23" s="71"/>
      <c r="F23" s="71"/>
      <c r="G23" s="71"/>
      <c r="H23" s="71"/>
      <c r="I23" s="71"/>
      <c r="J23" s="71"/>
      <c r="K23" s="3"/>
      <c r="L23" s="4"/>
      <c r="M23" s="3"/>
    </row>
    <row r="24" spans="1:13" ht="18" customHeight="1">
      <c r="A24" s="3"/>
      <c r="B24" s="71" t="s">
        <v>39</v>
      </c>
      <c r="C24" s="71"/>
      <c r="D24" s="71"/>
      <c r="E24" s="71"/>
      <c r="F24" s="71"/>
      <c r="G24" s="71"/>
      <c r="H24" s="71"/>
      <c r="I24" s="71"/>
      <c r="J24" s="71"/>
      <c r="K24" s="3"/>
      <c r="L24" s="4"/>
      <c r="M24" s="3"/>
    </row>
    <row r="25" spans="1:13" ht="9.75" customHeight="1">
      <c r="A25" s="3"/>
      <c r="B25" s="65"/>
      <c r="C25" s="65"/>
      <c r="D25" s="65"/>
      <c r="E25" s="65"/>
      <c r="F25" s="65"/>
      <c r="G25" s="65"/>
      <c r="H25" s="65"/>
      <c r="I25" s="65"/>
      <c r="J25" s="65"/>
      <c r="K25" s="3"/>
      <c r="L25" s="4"/>
      <c r="M25" s="3"/>
    </row>
    <row r="26" spans="1:13" ht="18" customHeight="1">
      <c r="A26" s="3"/>
      <c r="C26" s="10"/>
      <c r="D26" s="10"/>
      <c r="E26" s="11" t="s">
        <v>40</v>
      </c>
      <c r="F26" s="11" t="s">
        <v>41</v>
      </c>
      <c r="H26" s="1" t="s">
        <v>42</v>
      </c>
      <c r="K26" s="3"/>
      <c r="L26" s="4"/>
      <c r="M26" s="3"/>
    </row>
    <row r="27" spans="1:13" ht="18" customHeight="1">
      <c r="A27" s="3"/>
      <c r="C27" s="11" t="s">
        <v>36</v>
      </c>
      <c r="D27" s="10" t="s">
        <v>43</v>
      </c>
      <c r="E27" s="63">
        <v>42247</v>
      </c>
      <c r="F27" s="63">
        <f>Période1!$N$19</f>
        <v>42294</v>
      </c>
      <c r="G27" s="12"/>
      <c r="H27" s="69" t="s">
        <v>68</v>
      </c>
      <c r="I27" s="69"/>
      <c r="J27" s="13"/>
      <c r="K27" s="3"/>
      <c r="L27" s="4"/>
      <c r="M27" s="3"/>
    </row>
    <row r="28" spans="1:13" ht="18" customHeight="1">
      <c r="A28" s="3"/>
      <c r="B28" s="9"/>
      <c r="C28" s="14" t="s">
        <v>36</v>
      </c>
      <c r="D28" s="15" t="s">
        <v>44</v>
      </c>
      <c r="E28" s="64">
        <v>42310</v>
      </c>
      <c r="F28" s="63">
        <f>Période2!$N$19</f>
        <v>42357</v>
      </c>
      <c r="G28" s="70" t="str">
        <f>IF(H27="Zone A",K19,IF(H27="Zone B",K20,IF(H27="Zone C",K21,"")))</f>
        <v>Besançon - Bordeaux - Clermont Ferrand - Dijon - Grenoble - Limoges - Lyon - Poitiers</v>
      </c>
      <c r="H28" s="70"/>
      <c r="I28" s="70"/>
      <c r="J28" s="70"/>
      <c r="K28" s="3"/>
      <c r="L28" s="4"/>
      <c r="M28" s="3"/>
    </row>
    <row r="29" spans="1:13" ht="18" customHeight="1">
      <c r="A29" s="3"/>
      <c r="C29" s="11" t="s">
        <v>36</v>
      </c>
      <c r="D29" s="10" t="s">
        <v>45</v>
      </c>
      <c r="E29" s="64">
        <v>42373</v>
      </c>
      <c r="F29" s="63" t="str">
        <f>IF(H27="Zone A","13/02/2016",IF(H27="Zone B","06/02/2016",IF(H27="Zone C","20/02/2016","")))</f>
        <v>13/02/2016</v>
      </c>
      <c r="G29" s="70"/>
      <c r="H29" s="70"/>
      <c r="I29" s="70"/>
      <c r="J29" s="70"/>
      <c r="K29" s="3"/>
      <c r="L29" s="4"/>
      <c r="M29" s="3"/>
    </row>
    <row r="30" spans="1:13" ht="18" customHeight="1">
      <c r="A30" s="3"/>
      <c r="C30" s="11" t="s">
        <v>36</v>
      </c>
      <c r="D30" s="10" t="s">
        <v>46</v>
      </c>
      <c r="E30" s="63">
        <f>IF(F29="","",F29+16)</f>
        <v>42429</v>
      </c>
      <c r="F30" s="63">
        <f>IF(E30="","",E30+40)</f>
        <v>42469</v>
      </c>
      <c r="G30" s="65"/>
      <c r="H30" s="65"/>
      <c r="I30" s="65"/>
      <c r="J30" s="65"/>
      <c r="K30" s="3"/>
      <c r="L30" s="3"/>
      <c r="M30" s="3"/>
    </row>
    <row r="31" spans="1:13" ht="18" customHeight="1">
      <c r="A31" s="3"/>
      <c r="C31" s="11" t="s">
        <v>36</v>
      </c>
      <c r="D31" s="10" t="s">
        <v>47</v>
      </c>
      <c r="E31" s="63">
        <f>IF(F30="","",F30+16)</f>
        <v>42485</v>
      </c>
      <c r="F31" s="63">
        <v>42190</v>
      </c>
      <c r="G31" s="65"/>
      <c r="H31" s="65"/>
      <c r="I31" s="65"/>
      <c r="J31" s="65"/>
      <c r="K31" s="3"/>
      <c r="L31" s="3"/>
      <c r="M31" s="3"/>
    </row>
    <row r="32" spans="1:13" ht="225" customHeight="1">
      <c r="A32" s="3"/>
      <c r="B32" s="3"/>
      <c r="C32" s="3"/>
      <c r="D32" s="3"/>
      <c r="E32" s="3"/>
      <c r="F32" s="3"/>
      <c r="G32" s="3"/>
      <c r="H32" s="3"/>
      <c r="I32" s="3"/>
      <c r="J32" s="3"/>
      <c r="K32" s="3"/>
      <c r="L32" s="3"/>
      <c r="M32" s="3"/>
    </row>
    <row r="33" spans="1:13" ht="15" customHeight="1">
      <c r="A33" s="3"/>
      <c r="B33" s="3"/>
      <c r="C33" s="3"/>
      <c r="D33" s="3"/>
      <c r="E33" s="3"/>
      <c r="F33" s="3"/>
      <c r="G33" s="3"/>
      <c r="H33" s="3"/>
      <c r="I33" s="3"/>
      <c r="J33" s="3"/>
      <c r="K33" s="3"/>
      <c r="L33" s="3"/>
      <c r="M33" s="3"/>
    </row>
  </sheetData>
  <sheetProtection password="DC57" sheet="1" objects="1" scenarios="1" selectLockedCells="1"/>
  <mergeCells count="30">
    <mergeCell ref="H27:I27"/>
    <mergeCell ref="G28:J29"/>
    <mergeCell ref="G30:J31"/>
    <mergeCell ref="B20:J20"/>
    <mergeCell ref="B21:J21"/>
    <mergeCell ref="D22:J22"/>
    <mergeCell ref="D23:J23"/>
    <mergeCell ref="B24:J24"/>
    <mergeCell ref="G15:H15"/>
    <mergeCell ref="I15:J15"/>
    <mergeCell ref="B17:J17"/>
    <mergeCell ref="B18:D18"/>
    <mergeCell ref="E18:J18"/>
    <mergeCell ref="B25:J25"/>
    <mergeCell ref="B19:J19"/>
    <mergeCell ref="G12:H12"/>
    <mergeCell ref="I12:J12"/>
    <mergeCell ref="G13:H13"/>
    <mergeCell ref="I13:J13"/>
    <mergeCell ref="G14:H14"/>
    <mergeCell ref="I14:J14"/>
    <mergeCell ref="E10:J10"/>
    <mergeCell ref="G11:H11"/>
    <mergeCell ref="I11:J11"/>
    <mergeCell ref="B2:J2"/>
    <mergeCell ref="B3:J3"/>
    <mergeCell ref="B4:D4"/>
    <mergeCell ref="E4:J4"/>
    <mergeCell ref="B5:J5"/>
    <mergeCell ref="E6:J8"/>
  </mergeCells>
  <dataValidations count="3">
    <dataValidation allowBlank="1" showInputMessage="1" showErrorMessage="1" promptTitle="École d'exercice" sqref="D11:G16 I11:I16">
      <formula1>0</formula1>
      <formula2>0</formula2>
    </dataValidation>
    <dataValidation type="list" allowBlank="1" showErrorMessage="1" sqref="D8">
      <formula1>"Postes fractionnés,Titulaires mobiles"</formula1>
    </dataValidation>
    <dataValidation type="list" showErrorMessage="1" sqref="H27:I27">
      <formula1>"Zone A,Zone B,Zone C"</formula1>
      <formula2>0</formula2>
    </dataValidation>
  </dataValidations>
  <printOptions horizontalCentered="1" verticalCentered="1"/>
  <pageMargins left="0.39375" right="0.39375" top="0.39375" bottom="0.39375" header="0.5118055555555555" footer="0.511805555555555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2"/>
  <dimension ref="A1:T24"/>
  <sheetViews>
    <sheetView showGridLines="0" showRowColHeaders="0" zoomScalePageLayoutView="0" workbookViewId="0" topLeftCell="A1">
      <selection activeCell="C7" sqref="C7:D7"/>
    </sheetView>
  </sheetViews>
  <sheetFormatPr defaultColWidth="12.421875" defaultRowHeight="12.75"/>
  <cols>
    <col min="1" max="1" width="5.7109375" style="1" customWidth="1"/>
    <col min="2" max="2" width="10.7109375" style="1" customWidth="1"/>
    <col min="3" max="3" width="2.7109375" style="1" customWidth="1"/>
    <col min="4" max="4" width="8.7109375" style="2" customWidth="1"/>
    <col min="5" max="8" width="10.7109375" style="2" customWidth="1"/>
    <col min="9" max="9" width="10.7109375" style="1" customWidth="1"/>
    <col min="10" max="10" width="8.7109375" style="1" customWidth="1"/>
    <col min="11" max="11" width="2.7109375" style="1" customWidth="1"/>
    <col min="12" max="15" width="10.7109375" style="1" customWidth="1"/>
    <col min="16" max="16" width="12.7109375" style="1" customWidth="1"/>
    <col min="17" max="17" width="7.421875" style="1" hidden="1" customWidth="1"/>
    <col min="18" max="18" width="12.7109375" style="1" customWidth="1"/>
    <col min="19" max="19" width="125.7109375" style="1" customWidth="1"/>
    <col min="20" max="16384" width="12.421875" style="1" customWidth="1"/>
  </cols>
  <sheetData>
    <row r="1" spans="1:20" ht="18" customHeight="1">
      <c r="A1" s="16"/>
      <c r="B1" s="16"/>
      <c r="C1" s="16"/>
      <c r="D1" s="16"/>
      <c r="E1" s="16"/>
      <c r="F1" s="16"/>
      <c r="G1" s="16"/>
      <c r="H1" s="16"/>
      <c r="I1" s="16"/>
      <c r="J1" s="16"/>
      <c r="K1" s="16"/>
      <c r="L1" s="16"/>
      <c r="M1" s="16"/>
      <c r="N1" s="16"/>
      <c r="O1" s="16"/>
      <c r="P1" s="16"/>
      <c r="Q1" s="16"/>
      <c r="R1" s="16"/>
      <c r="S1" s="16"/>
      <c r="T1" s="16"/>
    </row>
    <row r="2" spans="1:20" ht="18" customHeight="1">
      <c r="A2" s="16"/>
      <c r="B2" s="1" t="s">
        <v>2</v>
      </c>
      <c r="C2" s="2" t="s">
        <v>3</v>
      </c>
      <c r="D2" s="75">
        <f>IF(Notice!D6="","",Notice!D6)</f>
      </c>
      <c r="E2" s="75"/>
      <c r="F2" s="75"/>
      <c r="H2" s="1" t="s">
        <v>5</v>
      </c>
      <c r="K2" s="2" t="s">
        <v>3</v>
      </c>
      <c r="L2" s="2"/>
      <c r="M2" s="2"/>
      <c r="N2" s="71">
        <f>IF(Notice!D9="","",Notice!D9)</f>
      </c>
      <c r="O2" s="71"/>
      <c r="P2" s="71"/>
      <c r="S2" s="16"/>
      <c r="T2" s="16"/>
    </row>
    <row r="3" spans="1:20" ht="18" customHeight="1">
      <c r="A3" s="16"/>
      <c r="B3" s="1" t="s">
        <v>4</v>
      </c>
      <c r="C3" s="2" t="s">
        <v>3</v>
      </c>
      <c r="D3" s="75">
        <f>IF(Notice!D7="","",Notice!D7)</f>
      </c>
      <c r="E3" s="75"/>
      <c r="F3" s="75"/>
      <c r="H3" s="1" t="s">
        <v>6</v>
      </c>
      <c r="K3" s="2" t="s">
        <v>3</v>
      </c>
      <c r="L3" s="2"/>
      <c r="M3" s="2"/>
      <c r="N3" s="71">
        <f>IF(Notice!D10="","",Notice!D10)</f>
      </c>
      <c r="O3" s="71"/>
      <c r="P3" s="71"/>
      <c r="S3" s="16"/>
      <c r="T3" s="16"/>
    </row>
    <row r="4" spans="1:20" ht="18" customHeight="1">
      <c r="A4" s="16"/>
      <c r="B4" s="1" t="s">
        <v>48</v>
      </c>
      <c r="C4" s="2" t="s">
        <v>3</v>
      </c>
      <c r="D4" s="76">
        <f>IF(Notice!D8="","",Notice!D8)</f>
      </c>
      <c r="E4" s="76"/>
      <c r="F4" s="76"/>
      <c r="G4" s="1"/>
      <c r="H4" s="1"/>
      <c r="S4" s="16"/>
      <c r="T4" s="16"/>
    </row>
    <row r="5" spans="1:20" ht="18" customHeight="1">
      <c r="A5" s="16"/>
      <c r="B5" s="65"/>
      <c r="C5" s="65"/>
      <c r="D5" s="65"/>
      <c r="E5" s="65"/>
      <c r="F5" s="65"/>
      <c r="G5" s="65"/>
      <c r="H5" s="65"/>
      <c r="I5" s="65"/>
      <c r="J5" s="65"/>
      <c r="K5" s="65"/>
      <c r="L5" s="65"/>
      <c r="M5" s="65"/>
      <c r="N5" s="65"/>
      <c r="O5" s="65"/>
      <c r="P5" s="65"/>
      <c r="Q5" s="65"/>
      <c r="R5" s="65"/>
      <c r="S5" s="16"/>
      <c r="T5" s="16"/>
    </row>
    <row r="6" spans="1:20" ht="30" customHeight="1" thickBot="1">
      <c r="A6" s="16"/>
      <c r="B6" s="77" t="s">
        <v>49</v>
      </c>
      <c r="C6" s="77"/>
      <c r="D6" s="77"/>
      <c r="E6" s="77" t="s">
        <v>50</v>
      </c>
      <c r="F6" s="77"/>
      <c r="G6" s="77" t="s">
        <v>51</v>
      </c>
      <c r="H6" s="77"/>
      <c r="I6" s="77" t="s">
        <v>52</v>
      </c>
      <c r="J6" s="77"/>
      <c r="K6" s="77"/>
      <c r="L6" s="77" t="s">
        <v>53</v>
      </c>
      <c r="M6" s="77"/>
      <c r="N6" s="77" t="s">
        <v>66</v>
      </c>
      <c r="O6" s="77"/>
      <c r="P6" s="17" t="s">
        <v>54</v>
      </c>
      <c r="Q6" s="18">
        <v>1</v>
      </c>
      <c r="R6" s="19" t="s">
        <v>55</v>
      </c>
      <c r="S6" s="16"/>
      <c r="T6" s="16"/>
    </row>
    <row r="7" spans="1:20" ht="18" customHeight="1" thickBot="1">
      <c r="A7" s="16"/>
      <c r="B7" s="20">
        <f>Notice!E27</f>
        <v>42247</v>
      </c>
      <c r="C7" s="78" t="s">
        <v>56</v>
      </c>
      <c r="D7" s="78"/>
      <c r="E7" s="22">
        <f>B7+1</f>
        <v>42248</v>
      </c>
      <c r="F7" s="21" t="s">
        <v>56</v>
      </c>
      <c r="G7" s="23">
        <f>E7+1</f>
        <v>42249</v>
      </c>
      <c r="H7" s="21" t="s">
        <v>56</v>
      </c>
      <c r="I7" s="23">
        <f>G7+1</f>
        <v>42250</v>
      </c>
      <c r="J7" s="78" t="s">
        <v>56</v>
      </c>
      <c r="K7" s="78"/>
      <c r="L7" s="20">
        <f>I7+1</f>
        <v>42251</v>
      </c>
      <c r="M7" s="24" t="s">
        <v>56</v>
      </c>
      <c r="N7" s="20">
        <f>L7+1</f>
        <v>42252</v>
      </c>
      <c r="O7" s="24" t="s">
        <v>56</v>
      </c>
      <c r="P7" s="79">
        <f>IF(ISNUMBER(C7),C7,0)+IF(ISNUMBER(F7),F7,0)+IF(ISNUMBER(H7),H7,0)+IF(ISNUMBER(J7),J7,0)+IF(ISNUMBER(M7),M7,0)+IF(ISNUMBER(O7),O7,0)</f>
        <v>0</v>
      </c>
      <c r="Q7" s="80">
        <f>IF(P7&gt;0,IF(P7-$Q$6*Notice!$D$16&gt;0,P7-$Q$6*Notice!$D$16,0),0)</f>
        <v>0</v>
      </c>
      <c r="R7" s="81" t="str">
        <f>TEXT(Q7,"hh:mm")</f>
        <v>00:00</v>
      </c>
      <c r="S7" s="16"/>
      <c r="T7" s="16"/>
    </row>
    <row r="8" spans="1:20" ht="18" customHeight="1" thickBot="1">
      <c r="A8" s="16"/>
      <c r="B8" s="82" t="s">
        <v>57</v>
      </c>
      <c r="C8" s="82"/>
      <c r="D8" s="82"/>
      <c r="E8" s="83" t="s">
        <v>57</v>
      </c>
      <c r="F8" s="83"/>
      <c r="G8" s="82" t="s">
        <v>57</v>
      </c>
      <c r="H8" s="82"/>
      <c r="I8" s="82" t="s">
        <v>57</v>
      </c>
      <c r="J8" s="82"/>
      <c r="K8" s="82"/>
      <c r="L8" s="72" t="s">
        <v>57</v>
      </c>
      <c r="M8" s="72"/>
      <c r="N8" s="72" t="s">
        <v>57</v>
      </c>
      <c r="O8" s="72"/>
      <c r="P8" s="79"/>
      <c r="Q8" s="80"/>
      <c r="R8" s="81"/>
      <c r="S8" s="16"/>
      <c r="T8" s="16"/>
    </row>
    <row r="9" spans="1:20" ht="18" customHeight="1" thickBot="1">
      <c r="A9" s="16"/>
      <c r="B9" s="20">
        <f>B7+7</f>
        <v>42254</v>
      </c>
      <c r="C9" s="78" t="s">
        <v>56</v>
      </c>
      <c r="D9" s="78"/>
      <c r="E9" s="22">
        <f>B9+1</f>
        <v>42255</v>
      </c>
      <c r="F9" s="21" t="s">
        <v>56</v>
      </c>
      <c r="G9" s="23">
        <f>E9+1</f>
        <v>42256</v>
      </c>
      <c r="H9" s="21" t="s">
        <v>56</v>
      </c>
      <c r="I9" s="23">
        <f>G9+1</f>
        <v>42257</v>
      </c>
      <c r="J9" s="78" t="s">
        <v>56</v>
      </c>
      <c r="K9" s="78"/>
      <c r="L9" s="20">
        <f>I9+1</f>
        <v>42258</v>
      </c>
      <c r="M9" s="24" t="s">
        <v>56</v>
      </c>
      <c r="N9" s="20">
        <f>L9+1</f>
        <v>42259</v>
      </c>
      <c r="O9" s="24" t="s">
        <v>56</v>
      </c>
      <c r="P9" s="79">
        <f>IF(ISNUMBER(C9),C9,0)+IF(ISNUMBER(F9),F9,0)+IF(ISNUMBER(H9),H9,0)+IF(ISNUMBER(J9),J9,0)+IF(ISNUMBER(M9),M9,0)+IF(ISNUMBER(O9),O9,0)</f>
        <v>0</v>
      </c>
      <c r="Q9" s="80">
        <f>IF(P9&gt;0,IF(P9-$Q$6*Notice!$D$16&gt;0,P9-$Q$6*Notice!$D$16,0),0)</f>
        <v>0</v>
      </c>
      <c r="R9" s="81" t="str">
        <f>TEXT(Q9,"hh:mm")</f>
        <v>00:00</v>
      </c>
      <c r="S9" s="16"/>
      <c r="T9" s="16"/>
    </row>
    <row r="10" spans="1:20" ht="18" customHeight="1" thickBot="1">
      <c r="A10" s="16"/>
      <c r="B10" s="82" t="s">
        <v>57</v>
      </c>
      <c r="C10" s="82"/>
      <c r="D10" s="82"/>
      <c r="E10" s="83" t="s">
        <v>57</v>
      </c>
      <c r="F10" s="83"/>
      <c r="G10" s="82" t="s">
        <v>57</v>
      </c>
      <c r="H10" s="82"/>
      <c r="I10" s="82" t="s">
        <v>57</v>
      </c>
      <c r="J10" s="82"/>
      <c r="K10" s="82"/>
      <c r="L10" s="72" t="s">
        <v>57</v>
      </c>
      <c r="M10" s="72"/>
      <c r="N10" s="72" t="s">
        <v>57</v>
      </c>
      <c r="O10" s="72"/>
      <c r="P10" s="79"/>
      <c r="Q10" s="80"/>
      <c r="R10" s="81"/>
      <c r="S10" s="16"/>
      <c r="T10" s="16"/>
    </row>
    <row r="11" spans="1:20" ht="18" customHeight="1" thickBot="1">
      <c r="A11" s="16"/>
      <c r="B11" s="20">
        <f>B9+7</f>
        <v>42261</v>
      </c>
      <c r="C11" s="78" t="s">
        <v>56</v>
      </c>
      <c r="D11" s="78"/>
      <c r="E11" s="22">
        <f>B11+1</f>
        <v>42262</v>
      </c>
      <c r="F11" s="21" t="s">
        <v>56</v>
      </c>
      <c r="G11" s="23">
        <f>E11+1</f>
        <v>42263</v>
      </c>
      <c r="H11" s="21" t="s">
        <v>56</v>
      </c>
      <c r="I11" s="23">
        <f>G11+1</f>
        <v>42264</v>
      </c>
      <c r="J11" s="78" t="s">
        <v>56</v>
      </c>
      <c r="K11" s="78"/>
      <c r="L11" s="20">
        <f>I11+1</f>
        <v>42265</v>
      </c>
      <c r="M11" s="24" t="s">
        <v>56</v>
      </c>
      <c r="N11" s="20">
        <f>L11+1</f>
        <v>42266</v>
      </c>
      <c r="O11" s="24" t="s">
        <v>56</v>
      </c>
      <c r="P11" s="79">
        <f>IF(ISNUMBER(C11),C11,0)+IF(ISNUMBER(F11),F11,0)+IF(ISNUMBER(H11),H11,0)+IF(ISNUMBER(J11),J11,0)+IF(ISNUMBER(M11),M11,0)+IF(ISNUMBER(O11),O11,0)</f>
        <v>0</v>
      </c>
      <c r="Q11" s="80">
        <f>IF(P11&gt;0,IF(P11-$Q$6*Notice!$D$16&gt;0,P11-$Q$6*Notice!$D$16,0),0)</f>
        <v>0</v>
      </c>
      <c r="R11" s="81" t="str">
        <f>TEXT(Q11,"hh:mm")</f>
        <v>00:00</v>
      </c>
      <c r="S11" s="16"/>
      <c r="T11" s="16"/>
    </row>
    <row r="12" spans="1:20" ht="18" customHeight="1" thickBot="1">
      <c r="A12" s="16"/>
      <c r="B12" s="82" t="s">
        <v>57</v>
      </c>
      <c r="C12" s="82"/>
      <c r="D12" s="82"/>
      <c r="E12" s="83" t="s">
        <v>57</v>
      </c>
      <c r="F12" s="83"/>
      <c r="G12" s="82" t="s">
        <v>57</v>
      </c>
      <c r="H12" s="82"/>
      <c r="I12" s="82" t="s">
        <v>57</v>
      </c>
      <c r="J12" s="82"/>
      <c r="K12" s="82"/>
      <c r="L12" s="72" t="s">
        <v>57</v>
      </c>
      <c r="M12" s="72"/>
      <c r="N12" s="72" t="s">
        <v>57</v>
      </c>
      <c r="O12" s="72"/>
      <c r="P12" s="79"/>
      <c r="Q12" s="80"/>
      <c r="R12" s="81"/>
      <c r="S12" s="16"/>
      <c r="T12" s="16"/>
    </row>
    <row r="13" spans="1:20" ht="18" customHeight="1" thickBot="1">
      <c r="A13" s="16"/>
      <c r="B13" s="20">
        <f>B11+7</f>
        <v>42268</v>
      </c>
      <c r="C13" s="78" t="s">
        <v>56</v>
      </c>
      <c r="D13" s="78"/>
      <c r="E13" s="22">
        <f>B13+1</f>
        <v>42269</v>
      </c>
      <c r="F13" s="21" t="s">
        <v>56</v>
      </c>
      <c r="G13" s="23">
        <f>E13+1</f>
        <v>42270</v>
      </c>
      <c r="H13" s="21" t="s">
        <v>56</v>
      </c>
      <c r="I13" s="23">
        <f>G13+1</f>
        <v>42271</v>
      </c>
      <c r="J13" s="78" t="s">
        <v>56</v>
      </c>
      <c r="K13" s="78"/>
      <c r="L13" s="20">
        <f>I13+1</f>
        <v>42272</v>
      </c>
      <c r="M13" s="24" t="s">
        <v>56</v>
      </c>
      <c r="N13" s="20">
        <f>L13+1</f>
        <v>42273</v>
      </c>
      <c r="O13" s="24" t="s">
        <v>56</v>
      </c>
      <c r="P13" s="79">
        <f>IF(ISNUMBER(C13),C13,0)+IF(ISNUMBER(F13),F13,0)+IF(ISNUMBER(H13),H13,0)+IF(ISNUMBER(J13),J13,0)+IF(ISNUMBER(M13),M13,0)+IF(ISNUMBER(O13),O13,0)</f>
        <v>0</v>
      </c>
      <c r="Q13" s="80">
        <f>IF(P13&gt;0,IF(P13-$Q$6*Notice!$D$16&gt;0,P13-$Q$6*Notice!$D$16,0),0)</f>
        <v>0</v>
      </c>
      <c r="R13" s="81" t="str">
        <f>TEXT(Q13,"hh:mm")</f>
        <v>00:00</v>
      </c>
      <c r="S13" s="16"/>
      <c r="T13" s="16"/>
    </row>
    <row r="14" spans="1:20" ht="18" customHeight="1" thickBot="1">
      <c r="A14" s="16"/>
      <c r="B14" s="82" t="s">
        <v>57</v>
      </c>
      <c r="C14" s="82"/>
      <c r="D14" s="82"/>
      <c r="E14" s="83" t="s">
        <v>57</v>
      </c>
      <c r="F14" s="83"/>
      <c r="G14" s="82" t="s">
        <v>57</v>
      </c>
      <c r="H14" s="82"/>
      <c r="I14" s="82" t="s">
        <v>57</v>
      </c>
      <c r="J14" s="82"/>
      <c r="K14" s="82"/>
      <c r="L14" s="72" t="s">
        <v>57</v>
      </c>
      <c r="M14" s="72"/>
      <c r="N14" s="72" t="s">
        <v>57</v>
      </c>
      <c r="O14" s="72"/>
      <c r="P14" s="79"/>
      <c r="Q14" s="80"/>
      <c r="R14" s="81"/>
      <c r="S14" s="16"/>
      <c r="T14" s="16"/>
    </row>
    <row r="15" spans="1:20" ht="18" customHeight="1" thickBot="1">
      <c r="A15" s="16"/>
      <c r="B15" s="20">
        <f>B13+7</f>
        <v>42275</v>
      </c>
      <c r="C15" s="78" t="s">
        <v>56</v>
      </c>
      <c r="D15" s="78"/>
      <c r="E15" s="22">
        <f>B15+1</f>
        <v>42276</v>
      </c>
      <c r="F15" s="21" t="s">
        <v>56</v>
      </c>
      <c r="G15" s="23">
        <f>E15+1</f>
        <v>42277</v>
      </c>
      <c r="H15" s="21" t="s">
        <v>56</v>
      </c>
      <c r="I15" s="23">
        <f>G15+1</f>
        <v>42278</v>
      </c>
      <c r="J15" s="78" t="s">
        <v>56</v>
      </c>
      <c r="K15" s="78"/>
      <c r="L15" s="20">
        <f>I15+1</f>
        <v>42279</v>
      </c>
      <c r="M15" s="24" t="s">
        <v>56</v>
      </c>
      <c r="N15" s="20">
        <f>L15+1</f>
        <v>42280</v>
      </c>
      <c r="O15" s="24" t="s">
        <v>56</v>
      </c>
      <c r="P15" s="79">
        <f>IF(ISNUMBER(C15),C15,0)+IF(ISNUMBER(F15),F15,0)+IF(ISNUMBER(H15),H15,0)+IF(ISNUMBER(J15),J15,0)+IF(ISNUMBER(M15),M15,0)+IF(ISNUMBER(O15),O15,0)</f>
        <v>0</v>
      </c>
      <c r="Q15" s="80">
        <f>IF(P15&gt;0,IF(P15-$Q$6*Notice!$D$16&gt;0,P15-$Q$6*Notice!$D$16,0),0)</f>
        <v>0</v>
      </c>
      <c r="R15" s="81" t="str">
        <f>TEXT(Q15,"hh:mm")</f>
        <v>00:00</v>
      </c>
      <c r="S15" s="16"/>
      <c r="T15" s="16"/>
    </row>
    <row r="16" spans="1:20" ht="18" customHeight="1" thickBot="1">
      <c r="A16" s="16"/>
      <c r="B16" s="82" t="s">
        <v>57</v>
      </c>
      <c r="C16" s="82"/>
      <c r="D16" s="82"/>
      <c r="E16" s="83" t="s">
        <v>57</v>
      </c>
      <c r="F16" s="83"/>
      <c r="G16" s="82" t="s">
        <v>57</v>
      </c>
      <c r="H16" s="82"/>
      <c r="I16" s="82" t="s">
        <v>57</v>
      </c>
      <c r="J16" s="82"/>
      <c r="K16" s="82"/>
      <c r="L16" s="72" t="s">
        <v>57</v>
      </c>
      <c r="M16" s="72"/>
      <c r="N16" s="72" t="s">
        <v>57</v>
      </c>
      <c r="O16" s="72"/>
      <c r="P16" s="79"/>
      <c r="Q16" s="80"/>
      <c r="R16" s="81"/>
      <c r="S16" s="16"/>
      <c r="T16" s="16"/>
    </row>
    <row r="17" spans="1:20" ht="18" customHeight="1" thickBot="1">
      <c r="A17" s="16"/>
      <c r="B17" s="20">
        <f>B15+7</f>
        <v>42282</v>
      </c>
      <c r="C17" s="78" t="s">
        <v>56</v>
      </c>
      <c r="D17" s="78"/>
      <c r="E17" s="22">
        <f>B17+1</f>
        <v>42283</v>
      </c>
      <c r="F17" s="21" t="s">
        <v>56</v>
      </c>
      <c r="G17" s="23">
        <f>E17+1</f>
        <v>42284</v>
      </c>
      <c r="H17" s="21" t="s">
        <v>56</v>
      </c>
      <c r="I17" s="23">
        <f>G17+1</f>
        <v>42285</v>
      </c>
      <c r="J17" s="78" t="s">
        <v>56</v>
      </c>
      <c r="K17" s="78"/>
      <c r="L17" s="20">
        <f>I17+1</f>
        <v>42286</v>
      </c>
      <c r="M17" s="24" t="s">
        <v>56</v>
      </c>
      <c r="N17" s="20">
        <f>L17+1</f>
        <v>42287</v>
      </c>
      <c r="O17" s="24" t="s">
        <v>56</v>
      </c>
      <c r="P17" s="79">
        <f>IF(ISNUMBER(C17),C17,0)+IF(ISNUMBER(F17),F17,0)+IF(ISNUMBER(H17),H17,0)+IF(ISNUMBER(J17),J17,0)+IF(ISNUMBER(M17),M17,0)+IF(ISNUMBER(O17),O17,0)</f>
        <v>0</v>
      </c>
      <c r="Q17" s="80">
        <f>IF(P17&gt;0,IF(P17-$Q$6*Notice!$D$16&gt;0,P17-$Q$6*Notice!$D$16,0),0)</f>
        <v>0</v>
      </c>
      <c r="R17" s="81" t="str">
        <f>TEXT(Q17,"hh:mm")</f>
        <v>00:00</v>
      </c>
      <c r="S17" s="16"/>
      <c r="T17" s="16"/>
    </row>
    <row r="18" spans="1:20" ht="18" customHeight="1" thickBot="1">
      <c r="A18" s="16"/>
      <c r="B18" s="82" t="s">
        <v>57</v>
      </c>
      <c r="C18" s="82"/>
      <c r="D18" s="82"/>
      <c r="E18" s="83" t="s">
        <v>57</v>
      </c>
      <c r="F18" s="83"/>
      <c r="G18" s="82" t="s">
        <v>57</v>
      </c>
      <c r="H18" s="82"/>
      <c r="I18" s="82" t="s">
        <v>57</v>
      </c>
      <c r="J18" s="82"/>
      <c r="K18" s="82"/>
      <c r="L18" s="72" t="s">
        <v>57</v>
      </c>
      <c r="M18" s="72"/>
      <c r="N18" s="72" t="s">
        <v>57</v>
      </c>
      <c r="O18" s="72"/>
      <c r="P18" s="79"/>
      <c r="Q18" s="80"/>
      <c r="R18" s="81"/>
      <c r="S18" s="16"/>
      <c r="T18" s="16"/>
    </row>
    <row r="19" spans="1:20" ht="18" customHeight="1" thickBot="1">
      <c r="A19" s="16"/>
      <c r="B19" s="20">
        <f>B17+7</f>
        <v>42289</v>
      </c>
      <c r="C19" s="78" t="s">
        <v>56</v>
      </c>
      <c r="D19" s="78"/>
      <c r="E19" s="22">
        <f>B19+1</f>
        <v>42290</v>
      </c>
      <c r="F19" s="21" t="s">
        <v>56</v>
      </c>
      <c r="G19" s="23">
        <f>E19+1</f>
        <v>42291</v>
      </c>
      <c r="H19" s="21" t="s">
        <v>56</v>
      </c>
      <c r="I19" s="23">
        <f>G19+1</f>
        <v>42292</v>
      </c>
      <c r="J19" s="78" t="s">
        <v>56</v>
      </c>
      <c r="K19" s="78"/>
      <c r="L19" s="20">
        <f>I19+1</f>
        <v>42293</v>
      </c>
      <c r="M19" s="24" t="s">
        <v>56</v>
      </c>
      <c r="N19" s="20">
        <f>L19+1</f>
        <v>42294</v>
      </c>
      <c r="O19" s="24" t="s">
        <v>56</v>
      </c>
      <c r="P19" s="79">
        <f>IF(ISNUMBER(C19),C19,0)+IF(ISNUMBER(F19),F19,0)+IF(ISNUMBER(H19),H19,0)+IF(ISNUMBER(J19),J19,0)+IF(ISNUMBER(M19),M19,0)+IF(ISNUMBER(O19),O19,0)</f>
        <v>0</v>
      </c>
      <c r="Q19" s="80">
        <f>IF(P19&gt;0,IF(P19-$Q$6*Notice!$D$16&gt;0,P19-$Q$6*Notice!$D$16,0),0)</f>
        <v>0</v>
      </c>
      <c r="R19" s="81" t="str">
        <f>TEXT(Q19,"hh:mm")</f>
        <v>00:00</v>
      </c>
      <c r="S19" s="16"/>
      <c r="T19" s="16"/>
    </row>
    <row r="20" spans="1:20" ht="18" customHeight="1" thickBot="1">
      <c r="A20" s="16"/>
      <c r="B20" s="82" t="s">
        <v>57</v>
      </c>
      <c r="C20" s="82"/>
      <c r="D20" s="82"/>
      <c r="E20" s="83" t="s">
        <v>57</v>
      </c>
      <c r="F20" s="83"/>
      <c r="G20" s="82" t="s">
        <v>57</v>
      </c>
      <c r="H20" s="82"/>
      <c r="I20" s="82" t="s">
        <v>57</v>
      </c>
      <c r="J20" s="82"/>
      <c r="K20" s="82"/>
      <c r="L20" s="72" t="s">
        <v>57</v>
      </c>
      <c r="M20" s="72"/>
      <c r="N20" s="72" t="s">
        <v>57</v>
      </c>
      <c r="O20" s="72"/>
      <c r="P20" s="79"/>
      <c r="Q20" s="80"/>
      <c r="R20" s="81"/>
      <c r="S20" s="16"/>
      <c r="T20" s="16"/>
    </row>
    <row r="21" spans="1:20" ht="18" customHeight="1" thickBot="1">
      <c r="A21" s="16"/>
      <c r="B21" s="74"/>
      <c r="C21" s="74"/>
      <c r="D21" s="74"/>
      <c r="E21" s="74"/>
      <c r="F21" s="74"/>
      <c r="G21" s="74"/>
      <c r="H21" s="74"/>
      <c r="I21" s="74"/>
      <c r="J21" s="74"/>
      <c r="K21" s="74"/>
      <c r="L21" s="74"/>
      <c r="M21" s="74"/>
      <c r="N21" s="74"/>
      <c r="O21" s="74"/>
      <c r="P21" s="74"/>
      <c r="Q21" s="74"/>
      <c r="R21" s="74"/>
      <c r="S21" s="16"/>
      <c r="T21" s="16"/>
    </row>
    <row r="22" spans="1:20" ht="30" customHeight="1" thickBot="1">
      <c r="A22" s="16"/>
      <c r="B22" s="73" t="s">
        <v>69</v>
      </c>
      <c r="C22" s="73"/>
      <c r="D22" s="73"/>
      <c r="E22" s="73"/>
      <c r="F22" s="73"/>
      <c r="G22" s="73"/>
      <c r="H22" s="73"/>
      <c r="I22" s="73"/>
      <c r="J22" s="73"/>
      <c r="K22" s="73"/>
      <c r="L22" s="73"/>
      <c r="M22" s="73"/>
      <c r="N22" s="73"/>
      <c r="O22" s="73"/>
      <c r="P22" s="26" t="s">
        <v>58</v>
      </c>
      <c r="Q22" s="27"/>
      <c r="R22" s="25">
        <f>SUM(Q7:Q20)</f>
        <v>0</v>
      </c>
      <c r="S22" s="16"/>
      <c r="T22" s="16"/>
    </row>
    <row r="23" spans="1:20" ht="285" customHeight="1">
      <c r="A23" s="16"/>
      <c r="B23" s="3"/>
      <c r="C23" s="3"/>
      <c r="D23" s="3"/>
      <c r="E23" s="3"/>
      <c r="F23" s="3"/>
      <c r="G23" s="3"/>
      <c r="H23" s="3"/>
      <c r="I23" s="3"/>
      <c r="J23" s="3"/>
      <c r="K23" s="3"/>
      <c r="L23" s="3"/>
      <c r="M23" s="3"/>
      <c r="N23" s="3"/>
      <c r="O23" s="3"/>
      <c r="P23" s="3"/>
      <c r="Q23" s="3"/>
      <c r="R23" s="3"/>
      <c r="S23" s="16"/>
      <c r="T23" s="16"/>
    </row>
    <row r="24" spans="1:20" ht="15" customHeight="1">
      <c r="A24" s="16"/>
      <c r="B24" s="16"/>
      <c r="C24" s="16"/>
      <c r="D24" s="16"/>
      <c r="E24" s="16"/>
      <c r="F24" s="16"/>
      <c r="G24" s="16"/>
      <c r="H24" s="16"/>
      <c r="I24" s="16"/>
      <c r="J24" s="16"/>
      <c r="K24" s="16"/>
      <c r="L24" s="16"/>
      <c r="M24" s="16"/>
      <c r="N24" s="16"/>
      <c r="O24" s="16"/>
      <c r="P24" s="16"/>
      <c r="Q24" s="16"/>
      <c r="R24" s="16"/>
      <c r="S24" s="16"/>
      <c r="T24" s="16"/>
    </row>
  </sheetData>
  <sheetProtection password="DC57" sheet="1" formatRows="0" selectLockedCells="1"/>
  <mergeCells count="91">
    <mergeCell ref="C19:D19"/>
    <mergeCell ref="J19:K19"/>
    <mergeCell ref="P19:P20"/>
    <mergeCell ref="Q19:Q20"/>
    <mergeCell ref="R19:R20"/>
    <mergeCell ref="B20:D20"/>
    <mergeCell ref="E20:F20"/>
    <mergeCell ref="G20:H20"/>
    <mergeCell ref="I20:K20"/>
    <mergeCell ref="N20:O20"/>
    <mergeCell ref="C17:D17"/>
    <mergeCell ref="J17:K17"/>
    <mergeCell ref="P17:P18"/>
    <mergeCell ref="Q17:Q18"/>
    <mergeCell ref="R17:R18"/>
    <mergeCell ref="B18:D18"/>
    <mergeCell ref="E18:F18"/>
    <mergeCell ref="G18:H18"/>
    <mergeCell ref="I18:K18"/>
    <mergeCell ref="N18:O18"/>
    <mergeCell ref="C15:D15"/>
    <mergeCell ref="J15:K15"/>
    <mergeCell ref="P15:P16"/>
    <mergeCell ref="Q15:Q16"/>
    <mergeCell ref="R15:R16"/>
    <mergeCell ref="B16:D16"/>
    <mergeCell ref="E16:F16"/>
    <mergeCell ref="G16:H16"/>
    <mergeCell ref="I16:K16"/>
    <mergeCell ref="N16:O16"/>
    <mergeCell ref="C13:D13"/>
    <mergeCell ref="J13:K13"/>
    <mergeCell ref="P13:P14"/>
    <mergeCell ref="Q13:Q14"/>
    <mergeCell ref="R13:R14"/>
    <mergeCell ref="B14:D14"/>
    <mergeCell ref="E14:F14"/>
    <mergeCell ref="G14:H14"/>
    <mergeCell ref="I14:K14"/>
    <mergeCell ref="N14:O14"/>
    <mergeCell ref="C11:D11"/>
    <mergeCell ref="J11:K11"/>
    <mergeCell ref="P11:P12"/>
    <mergeCell ref="Q11:Q12"/>
    <mergeCell ref="R11:R12"/>
    <mergeCell ref="B12:D12"/>
    <mergeCell ref="E12:F12"/>
    <mergeCell ref="G12:H12"/>
    <mergeCell ref="I12:K12"/>
    <mergeCell ref="N12:O12"/>
    <mergeCell ref="C9:D9"/>
    <mergeCell ref="J9:K9"/>
    <mergeCell ref="P9:P10"/>
    <mergeCell ref="Q9:Q10"/>
    <mergeCell ref="R9:R10"/>
    <mergeCell ref="B10:D10"/>
    <mergeCell ref="E10:F10"/>
    <mergeCell ref="G10:H10"/>
    <mergeCell ref="I10:K10"/>
    <mergeCell ref="N10:O10"/>
    <mergeCell ref="Q7:Q8"/>
    <mergeCell ref="R7:R8"/>
    <mergeCell ref="B8:D8"/>
    <mergeCell ref="E8:F8"/>
    <mergeCell ref="G8:H8"/>
    <mergeCell ref="I8:K8"/>
    <mergeCell ref="N8:O8"/>
    <mergeCell ref="G6:H6"/>
    <mergeCell ref="I6:K6"/>
    <mergeCell ref="N6:O6"/>
    <mergeCell ref="C7:D7"/>
    <mergeCell ref="J7:K7"/>
    <mergeCell ref="P7:P8"/>
    <mergeCell ref="L6:M6"/>
    <mergeCell ref="L8:M8"/>
    <mergeCell ref="B22:O22"/>
    <mergeCell ref="B21:R21"/>
    <mergeCell ref="B5:R5"/>
    <mergeCell ref="D2:F2"/>
    <mergeCell ref="N2:P2"/>
    <mergeCell ref="D3:F3"/>
    <mergeCell ref="N3:P3"/>
    <mergeCell ref="D4:F4"/>
    <mergeCell ref="B6:D6"/>
    <mergeCell ref="E6:F6"/>
    <mergeCell ref="L10:M10"/>
    <mergeCell ref="L12:M12"/>
    <mergeCell ref="L14:M14"/>
    <mergeCell ref="L16:M16"/>
    <mergeCell ref="L18:M18"/>
    <mergeCell ref="L20:M20"/>
  </mergeCells>
  <dataValidations count="2">
    <dataValidation type="list" allowBlank="1" showErrorMessage="1" sqref="B8:E8 G8 I8:J8 N8 B10:E10 G10 I10:J10 N10 B12:E12 G12 I12:J12 N12 B14:E14 G14 I14:J14 N14 B16:E16 G16 I16:J16 N16 B18:E18 G18 I18:J18 N18 B20:E20 I20:J20 N20 G20 L8 L10 L12 L14 L16 L18 L20">
      <formula1>Exercice</formula1>
      <formula2>0</formula2>
    </dataValidation>
    <dataValidation type="time" allowBlank="1" showErrorMessage="1" error="Soit le format horaire n'est pas respecté, soit l'horaire saisi est impossible pour une journée." sqref="C7 F7 H7 J7 O7 C9 F9 H9 J9 O9 C11 F11 H11 J11 O11 C13 F13 H13 J13 O13 C15 F15 H15 J15 O15 C17 F17 H17 J17 O17 C19 F19 H19 J19 O19 M7 M9 M11 M13 M15 M17 M19">
      <formula1>0</formula1>
      <formula2>0.4166666666666667</formula2>
    </dataValidation>
  </dataValidations>
  <printOptions horizontalCentered="1" verticalCentered="1"/>
  <pageMargins left="0.39375" right="0.39375" top="0.39375" bottom="0.39375" header="0.5118055555555555" footer="0.5118055555555555"/>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Feuil6"/>
  <dimension ref="A1:T25"/>
  <sheetViews>
    <sheetView showGridLines="0" showRowColHeaders="0" zoomScalePageLayoutView="0" workbookViewId="0" topLeftCell="A1">
      <selection activeCell="C7" sqref="C7:D7"/>
    </sheetView>
  </sheetViews>
  <sheetFormatPr defaultColWidth="12.421875" defaultRowHeight="12.75"/>
  <cols>
    <col min="1" max="1" width="5.7109375" style="1" customWidth="1"/>
    <col min="2" max="2" width="10.7109375" style="1" customWidth="1"/>
    <col min="3" max="3" width="2.7109375" style="1" customWidth="1"/>
    <col min="4" max="4" width="8.7109375" style="2" customWidth="1"/>
    <col min="5" max="8" width="10.7109375" style="2" customWidth="1"/>
    <col min="9" max="9" width="10.7109375" style="1" customWidth="1"/>
    <col min="10" max="10" width="8.7109375" style="1" customWidth="1"/>
    <col min="11" max="11" width="2.7109375" style="1" customWidth="1"/>
    <col min="12" max="15" width="10.7109375" style="1" customWidth="1"/>
    <col min="16" max="16" width="12.7109375" style="1" customWidth="1"/>
    <col min="17" max="17" width="6.8515625" style="1" hidden="1" customWidth="1"/>
    <col min="18" max="18" width="12.7109375" style="1" customWidth="1"/>
    <col min="19" max="19" width="125.7109375" style="1" customWidth="1"/>
    <col min="20" max="16384" width="12.421875" style="1" customWidth="1"/>
  </cols>
  <sheetData>
    <row r="1" spans="1:20" ht="18" customHeight="1">
      <c r="A1" s="16"/>
      <c r="B1" s="16"/>
      <c r="C1" s="16"/>
      <c r="D1" s="16"/>
      <c r="E1" s="16"/>
      <c r="F1" s="16"/>
      <c r="G1" s="16"/>
      <c r="H1" s="16"/>
      <c r="I1" s="16"/>
      <c r="J1" s="16"/>
      <c r="K1" s="16"/>
      <c r="L1" s="16"/>
      <c r="M1" s="16"/>
      <c r="N1" s="16"/>
      <c r="O1" s="16"/>
      <c r="P1" s="16"/>
      <c r="Q1" s="16"/>
      <c r="R1" s="28"/>
      <c r="S1" s="28"/>
      <c r="T1" s="28"/>
    </row>
    <row r="2" spans="1:20" ht="18" customHeight="1">
      <c r="A2" s="16"/>
      <c r="B2" s="1" t="s">
        <v>2</v>
      </c>
      <c r="C2" s="2" t="s">
        <v>3</v>
      </c>
      <c r="D2" s="75">
        <f>IF(Notice!D6="","",Notice!D6)</f>
      </c>
      <c r="E2" s="75"/>
      <c r="F2" s="75"/>
      <c r="H2" s="1" t="s">
        <v>5</v>
      </c>
      <c r="K2" s="2" t="s">
        <v>3</v>
      </c>
      <c r="L2" s="2"/>
      <c r="M2" s="2"/>
      <c r="N2" s="71">
        <f>IF(Notice!D9="","",Notice!D9)</f>
      </c>
      <c r="O2" s="71"/>
      <c r="P2" s="71"/>
      <c r="R2" s="12"/>
      <c r="S2" s="29"/>
      <c r="T2" s="28"/>
    </row>
    <row r="3" spans="1:20" ht="18" customHeight="1">
      <c r="A3" s="16"/>
      <c r="B3" s="1" t="s">
        <v>4</v>
      </c>
      <c r="C3" s="2" t="s">
        <v>3</v>
      </c>
      <c r="D3" s="75">
        <f>IF(Notice!D7="","",Notice!D7)</f>
      </c>
      <c r="E3" s="75"/>
      <c r="F3" s="75"/>
      <c r="H3" s="1" t="s">
        <v>6</v>
      </c>
      <c r="K3" s="2" t="s">
        <v>3</v>
      </c>
      <c r="L3" s="2"/>
      <c r="M3" s="2"/>
      <c r="N3" s="71">
        <f>IF(Notice!D10="","",Notice!D10)</f>
      </c>
      <c r="O3" s="71"/>
      <c r="P3" s="71"/>
      <c r="R3" s="12"/>
      <c r="S3" s="29"/>
      <c r="T3" s="28"/>
    </row>
    <row r="4" spans="1:20" ht="18" customHeight="1">
      <c r="A4" s="16"/>
      <c r="B4" s="1" t="s">
        <v>48</v>
      </c>
      <c r="C4" s="2" t="s">
        <v>3</v>
      </c>
      <c r="D4" s="76">
        <f>IF(Notice!D8="","",Notice!D8)</f>
      </c>
      <c r="E4" s="76"/>
      <c r="F4" s="76"/>
      <c r="G4" s="1"/>
      <c r="H4" s="71"/>
      <c r="I4" s="71"/>
      <c r="J4" s="71"/>
      <c r="K4" s="2"/>
      <c r="L4" s="2"/>
      <c r="M4" s="2"/>
      <c r="R4" s="12"/>
      <c r="S4" s="29"/>
      <c r="T4" s="28"/>
    </row>
    <row r="5" spans="1:20" ht="18" customHeight="1">
      <c r="A5" s="16"/>
      <c r="B5" s="65"/>
      <c r="C5" s="65"/>
      <c r="D5" s="65"/>
      <c r="E5" s="65"/>
      <c r="F5" s="65"/>
      <c r="G5" s="65"/>
      <c r="H5" s="65"/>
      <c r="I5" s="65"/>
      <c r="J5" s="65"/>
      <c r="K5" s="65"/>
      <c r="L5" s="65"/>
      <c r="M5" s="65"/>
      <c r="N5" s="65"/>
      <c r="O5" s="65"/>
      <c r="P5" s="65"/>
      <c r="Q5" s="65"/>
      <c r="R5" s="65"/>
      <c r="S5" s="29"/>
      <c r="T5" s="30"/>
    </row>
    <row r="6" spans="1:20" ht="30" customHeight="1">
      <c r="A6" s="16"/>
      <c r="B6" s="77" t="s">
        <v>49</v>
      </c>
      <c r="C6" s="77"/>
      <c r="D6" s="77"/>
      <c r="E6" s="77" t="s">
        <v>50</v>
      </c>
      <c r="F6" s="77"/>
      <c r="G6" s="77" t="s">
        <v>51</v>
      </c>
      <c r="H6" s="77"/>
      <c r="I6" s="77" t="s">
        <v>52</v>
      </c>
      <c r="J6" s="77"/>
      <c r="K6" s="77"/>
      <c r="L6" s="77" t="s">
        <v>53</v>
      </c>
      <c r="M6" s="77"/>
      <c r="N6" s="77" t="s">
        <v>66</v>
      </c>
      <c r="O6" s="77"/>
      <c r="P6" s="17" t="s">
        <v>54</v>
      </c>
      <c r="Q6" s="31">
        <v>1</v>
      </c>
      <c r="R6" s="32" t="s">
        <v>55</v>
      </c>
      <c r="S6" s="29"/>
      <c r="T6" s="30"/>
    </row>
    <row r="7" spans="1:20" ht="18" customHeight="1">
      <c r="A7" s="16"/>
      <c r="B7" s="20">
        <f>Notice!E28</f>
        <v>42310</v>
      </c>
      <c r="C7" s="78" t="s">
        <v>56</v>
      </c>
      <c r="D7" s="78"/>
      <c r="E7" s="22">
        <f>B7+1</f>
        <v>42311</v>
      </c>
      <c r="F7" s="21" t="s">
        <v>56</v>
      </c>
      <c r="G7" s="23">
        <f>E7+1</f>
        <v>42312</v>
      </c>
      <c r="H7" s="21" t="s">
        <v>56</v>
      </c>
      <c r="I7" s="23">
        <f>G7+1</f>
        <v>42313</v>
      </c>
      <c r="J7" s="78" t="s">
        <v>56</v>
      </c>
      <c r="K7" s="78"/>
      <c r="L7" s="20">
        <f>I7+1</f>
        <v>42314</v>
      </c>
      <c r="M7" s="24" t="s">
        <v>56</v>
      </c>
      <c r="N7" s="20">
        <f>L7+1</f>
        <v>42315</v>
      </c>
      <c r="O7" s="24" t="s">
        <v>56</v>
      </c>
      <c r="P7" s="79">
        <f>IF(ISNUMBER(C7),C7,0)+IF(ISNUMBER(F7),F7,0)+IF(ISNUMBER(H7),H7,0)+IF(ISNUMBER(J7),J7,0)+IF(ISNUMBER(M7),M7,0)+IF(ISNUMBER(O7),O7,0)</f>
        <v>0</v>
      </c>
      <c r="Q7" s="80">
        <f>IF(P7&gt;0,IF(P7-$Q$6*Notice!$D$16&gt;0,P7-$Q$6*Notice!$D$16,0),0)</f>
        <v>0</v>
      </c>
      <c r="R7" s="81" t="str">
        <f>TEXT(Q7,"hh:mm")</f>
        <v>00:00</v>
      </c>
      <c r="S7" s="29"/>
      <c r="T7" s="30"/>
    </row>
    <row r="8" spans="1:20" ht="18" customHeight="1" thickBot="1">
      <c r="A8" s="16"/>
      <c r="B8" s="82" t="s">
        <v>57</v>
      </c>
      <c r="C8" s="82"/>
      <c r="D8" s="82"/>
      <c r="E8" s="83" t="s">
        <v>57</v>
      </c>
      <c r="F8" s="83"/>
      <c r="G8" s="82" t="s">
        <v>57</v>
      </c>
      <c r="H8" s="82"/>
      <c r="I8" s="82" t="s">
        <v>57</v>
      </c>
      <c r="J8" s="82"/>
      <c r="K8" s="82"/>
      <c r="L8" s="72" t="s">
        <v>57</v>
      </c>
      <c r="M8" s="72"/>
      <c r="N8" s="72" t="s">
        <v>57</v>
      </c>
      <c r="O8" s="72"/>
      <c r="P8" s="79"/>
      <c r="Q8" s="80"/>
      <c r="R8" s="81"/>
      <c r="S8" s="29"/>
      <c r="T8" s="33"/>
    </row>
    <row r="9" spans="1:20" ht="18" customHeight="1" thickBot="1">
      <c r="A9" s="16"/>
      <c r="B9" s="20">
        <f>B7+7</f>
        <v>42317</v>
      </c>
      <c r="C9" s="85" t="s">
        <v>56</v>
      </c>
      <c r="D9" s="86"/>
      <c r="E9" s="22">
        <f>B9+1</f>
        <v>42318</v>
      </c>
      <c r="F9" s="21" t="s">
        <v>56</v>
      </c>
      <c r="G9" s="23">
        <f>E9+1</f>
        <v>42319</v>
      </c>
      <c r="H9" s="62" t="s">
        <v>59</v>
      </c>
      <c r="I9" s="23">
        <f>G9+1</f>
        <v>42320</v>
      </c>
      <c r="J9" s="78" t="s">
        <v>56</v>
      </c>
      <c r="K9" s="78"/>
      <c r="L9" s="20">
        <f>I9+1</f>
        <v>42321</v>
      </c>
      <c r="M9" s="24" t="s">
        <v>56</v>
      </c>
      <c r="N9" s="20">
        <f>L9+1</f>
        <v>42322</v>
      </c>
      <c r="O9" s="24" t="s">
        <v>56</v>
      </c>
      <c r="P9" s="79">
        <f>IF(ISNUMBER(C9),C9,0)+IF(ISNUMBER(F9),F9,0)+IF(ISNUMBER(H9),H9,0)+IF(ISNUMBER(J9),J9,0)+IF(ISNUMBER(M9),M9,0)+IF(ISNUMBER(O9),O9,0)</f>
        <v>0</v>
      </c>
      <c r="Q9" s="80">
        <f>IF(P9&gt;0,IF(P9-$Q$6*Notice!$D$16&gt;0,P9-$Q$6*Notice!$D$16,0),0)</f>
        <v>0</v>
      </c>
      <c r="R9" s="81" t="str">
        <f>TEXT(Q9,"hh:mm")</f>
        <v>00:00</v>
      </c>
      <c r="S9" s="29"/>
      <c r="T9" s="34"/>
    </row>
    <row r="10" spans="1:20" ht="18" customHeight="1" thickBot="1">
      <c r="A10" s="16"/>
      <c r="B10" s="82" t="s">
        <v>57</v>
      </c>
      <c r="C10" s="82"/>
      <c r="D10" s="82"/>
      <c r="E10" s="83" t="s">
        <v>57</v>
      </c>
      <c r="F10" s="83"/>
      <c r="G10" s="87" t="s">
        <v>57</v>
      </c>
      <c r="H10" s="87"/>
      <c r="I10" s="82" t="s">
        <v>57</v>
      </c>
      <c r="J10" s="82"/>
      <c r="K10" s="82"/>
      <c r="L10" s="72" t="s">
        <v>57</v>
      </c>
      <c r="M10" s="72"/>
      <c r="N10" s="72" t="s">
        <v>57</v>
      </c>
      <c r="O10" s="72"/>
      <c r="P10" s="79"/>
      <c r="Q10" s="80"/>
      <c r="R10" s="81"/>
      <c r="S10" s="29"/>
      <c r="T10" s="35">
        <f>IF(ISNUMBER(#REF!),#REF!,0)+IF(ISNUMBER(F9),F9,0)+IF(ISNUMBER(H9),H9,0)+IF(ISNUMBER(J9),J9,0)+IF(ISNUMBER(O9),O9,0)</f>
        <v>0</v>
      </c>
    </row>
    <row r="11" spans="1:20" ht="18" customHeight="1" thickBot="1">
      <c r="A11" s="16"/>
      <c r="B11" s="20">
        <f>B9+7</f>
        <v>42324</v>
      </c>
      <c r="C11" s="78" t="s">
        <v>56</v>
      </c>
      <c r="D11" s="78"/>
      <c r="E11" s="22">
        <f>B11+1</f>
        <v>42325</v>
      </c>
      <c r="F11" s="21" t="s">
        <v>56</v>
      </c>
      <c r="G11" s="23">
        <f>E11+1</f>
        <v>42326</v>
      </c>
      <c r="H11" s="21" t="s">
        <v>56</v>
      </c>
      <c r="I11" s="23">
        <f>G11+1</f>
        <v>42327</v>
      </c>
      <c r="J11" s="78" t="s">
        <v>56</v>
      </c>
      <c r="K11" s="78"/>
      <c r="L11" s="20">
        <f>I11+1</f>
        <v>42328</v>
      </c>
      <c r="M11" s="24" t="s">
        <v>56</v>
      </c>
      <c r="N11" s="20">
        <f>L11+1</f>
        <v>42329</v>
      </c>
      <c r="O11" s="24" t="s">
        <v>56</v>
      </c>
      <c r="P11" s="79">
        <f>IF(ISNUMBER(C11),C11,0)+IF(ISNUMBER(F11),F11,0)+IF(ISNUMBER(H11),H11,0)+IF(ISNUMBER(J11),J11,0)+IF(ISNUMBER(M11),M11,0)+IF(ISNUMBER(O11),O11,0)</f>
        <v>0</v>
      </c>
      <c r="Q11" s="80">
        <f>IF(P11&gt;0,IF(P11-$Q$6*Notice!$D$16&gt;0,P11-$Q$6*Notice!$D$16,0),0)</f>
        <v>0</v>
      </c>
      <c r="R11" s="81" t="str">
        <f>TEXT(Q11,"hh:mm")</f>
        <v>00:00</v>
      </c>
      <c r="S11" s="29"/>
      <c r="T11" s="36"/>
    </row>
    <row r="12" spans="1:20" ht="18" customHeight="1" thickBot="1">
      <c r="A12" s="16"/>
      <c r="B12" s="82" t="s">
        <v>57</v>
      </c>
      <c r="C12" s="82"/>
      <c r="D12" s="82"/>
      <c r="E12" s="83" t="s">
        <v>57</v>
      </c>
      <c r="F12" s="83"/>
      <c r="G12" s="82" t="s">
        <v>57</v>
      </c>
      <c r="H12" s="82"/>
      <c r="I12" s="82" t="s">
        <v>57</v>
      </c>
      <c r="J12" s="82"/>
      <c r="K12" s="82"/>
      <c r="L12" s="72" t="s">
        <v>57</v>
      </c>
      <c r="M12" s="72"/>
      <c r="N12" s="72" t="s">
        <v>57</v>
      </c>
      <c r="O12" s="72"/>
      <c r="P12" s="79"/>
      <c r="Q12" s="80"/>
      <c r="R12" s="81"/>
      <c r="S12" s="29"/>
      <c r="T12" s="36"/>
    </row>
    <row r="13" spans="1:20" ht="18" customHeight="1" thickBot="1">
      <c r="A13" s="16"/>
      <c r="B13" s="20">
        <f>B11+7</f>
        <v>42331</v>
      </c>
      <c r="C13" s="78" t="s">
        <v>56</v>
      </c>
      <c r="D13" s="78"/>
      <c r="E13" s="22">
        <f>B13+1</f>
        <v>42332</v>
      </c>
      <c r="F13" s="21" t="s">
        <v>56</v>
      </c>
      <c r="G13" s="23">
        <f>E13+1</f>
        <v>42333</v>
      </c>
      <c r="H13" s="21" t="s">
        <v>56</v>
      </c>
      <c r="I13" s="23">
        <f>G13+1</f>
        <v>42334</v>
      </c>
      <c r="J13" s="78" t="s">
        <v>56</v>
      </c>
      <c r="K13" s="78"/>
      <c r="L13" s="20">
        <f>I13+1</f>
        <v>42335</v>
      </c>
      <c r="M13" s="24" t="s">
        <v>56</v>
      </c>
      <c r="N13" s="20">
        <f>L13+1</f>
        <v>42336</v>
      </c>
      <c r="O13" s="24" t="s">
        <v>56</v>
      </c>
      <c r="P13" s="79">
        <f>IF(ISNUMBER(C13),C13,0)+IF(ISNUMBER(F13),F13,0)+IF(ISNUMBER(H13),H13,0)+IF(ISNUMBER(J13),J13,0)+IF(ISNUMBER(M13),M13,0)+IF(ISNUMBER(O13),O13,0)</f>
        <v>0</v>
      </c>
      <c r="Q13" s="80">
        <f>IF(P13&gt;0,IF(P13-$Q$6*Notice!$D$16&gt;0,P13-$Q$6*Notice!$D$16,0),0)</f>
        <v>0</v>
      </c>
      <c r="R13" s="81" t="str">
        <f>TEXT(Q13,"hh:mm")</f>
        <v>00:00</v>
      </c>
      <c r="S13" s="29"/>
      <c r="T13" s="37"/>
    </row>
    <row r="14" spans="1:20" ht="18" customHeight="1" thickBot="1">
      <c r="A14" s="16"/>
      <c r="B14" s="82" t="s">
        <v>57</v>
      </c>
      <c r="C14" s="82"/>
      <c r="D14" s="82"/>
      <c r="E14" s="83" t="s">
        <v>57</v>
      </c>
      <c r="F14" s="83"/>
      <c r="G14" s="82" t="s">
        <v>57</v>
      </c>
      <c r="H14" s="82"/>
      <c r="I14" s="82" t="s">
        <v>57</v>
      </c>
      <c r="J14" s="82"/>
      <c r="K14" s="82"/>
      <c r="L14" s="72" t="s">
        <v>57</v>
      </c>
      <c r="M14" s="72"/>
      <c r="N14" s="72" t="s">
        <v>57</v>
      </c>
      <c r="O14" s="72"/>
      <c r="P14" s="79"/>
      <c r="Q14" s="80"/>
      <c r="R14" s="81"/>
      <c r="S14" s="29"/>
      <c r="T14" s="28"/>
    </row>
    <row r="15" spans="1:20" ht="18" customHeight="1" thickBot="1">
      <c r="A15" s="16"/>
      <c r="B15" s="20">
        <f>B13+7</f>
        <v>42338</v>
      </c>
      <c r="C15" s="78" t="s">
        <v>56</v>
      </c>
      <c r="D15" s="78"/>
      <c r="E15" s="22">
        <f>B15+1</f>
        <v>42339</v>
      </c>
      <c r="F15" s="21" t="s">
        <v>56</v>
      </c>
      <c r="G15" s="23">
        <f>E15+1</f>
        <v>42340</v>
      </c>
      <c r="H15" s="21" t="s">
        <v>56</v>
      </c>
      <c r="I15" s="23">
        <f>G15+1</f>
        <v>42341</v>
      </c>
      <c r="J15" s="78" t="s">
        <v>56</v>
      </c>
      <c r="K15" s="78"/>
      <c r="L15" s="20">
        <f>I15+1</f>
        <v>42342</v>
      </c>
      <c r="M15" s="24" t="s">
        <v>56</v>
      </c>
      <c r="N15" s="20">
        <f>L15+1</f>
        <v>42343</v>
      </c>
      <c r="O15" s="24" t="s">
        <v>56</v>
      </c>
      <c r="P15" s="79">
        <f>IF(ISNUMBER(C15),C15,0)+IF(ISNUMBER(F15),F15,0)+IF(ISNUMBER(H15),H15,0)+IF(ISNUMBER(J15),J15,0)+IF(ISNUMBER(M15),M15,0)+IF(ISNUMBER(O15),O15,0)</f>
        <v>0</v>
      </c>
      <c r="Q15" s="80">
        <f>IF(P15&gt;0,IF(P15-$Q$6*Notice!$D$16&gt;0,P15-$Q$6*Notice!$D$16,0),0)</f>
        <v>0</v>
      </c>
      <c r="R15" s="81" t="str">
        <f>TEXT(Q15,"hh:mm")</f>
        <v>00:00</v>
      </c>
      <c r="S15" s="29"/>
      <c r="T15" s="28"/>
    </row>
    <row r="16" spans="1:20" ht="18" customHeight="1" thickBot="1">
      <c r="A16" s="16"/>
      <c r="B16" s="82" t="s">
        <v>57</v>
      </c>
      <c r="C16" s="82"/>
      <c r="D16" s="82"/>
      <c r="E16" s="83" t="s">
        <v>57</v>
      </c>
      <c r="F16" s="83"/>
      <c r="G16" s="82" t="s">
        <v>57</v>
      </c>
      <c r="H16" s="82"/>
      <c r="I16" s="82" t="s">
        <v>57</v>
      </c>
      <c r="J16" s="82"/>
      <c r="K16" s="82"/>
      <c r="L16" s="72" t="s">
        <v>57</v>
      </c>
      <c r="M16" s="72"/>
      <c r="N16" s="72" t="s">
        <v>57</v>
      </c>
      <c r="O16" s="72"/>
      <c r="P16" s="79"/>
      <c r="Q16" s="80"/>
      <c r="R16" s="81"/>
      <c r="S16" s="29"/>
      <c r="T16" s="28"/>
    </row>
    <row r="17" spans="1:20" ht="18" customHeight="1" thickBot="1">
      <c r="A17" s="16"/>
      <c r="B17" s="20">
        <f>B15+7</f>
        <v>42345</v>
      </c>
      <c r="C17" s="78" t="s">
        <v>56</v>
      </c>
      <c r="D17" s="78"/>
      <c r="E17" s="22">
        <f>B17+1</f>
        <v>42346</v>
      </c>
      <c r="F17" s="21" t="s">
        <v>56</v>
      </c>
      <c r="G17" s="23">
        <f>E17+1</f>
        <v>42347</v>
      </c>
      <c r="H17" s="21" t="s">
        <v>56</v>
      </c>
      <c r="I17" s="23">
        <f>G17+1</f>
        <v>42348</v>
      </c>
      <c r="J17" s="78" t="s">
        <v>56</v>
      </c>
      <c r="K17" s="78"/>
      <c r="L17" s="20">
        <f>I17+1</f>
        <v>42349</v>
      </c>
      <c r="M17" s="24" t="s">
        <v>56</v>
      </c>
      <c r="N17" s="20">
        <f>L17+1</f>
        <v>42350</v>
      </c>
      <c r="O17" s="24" t="s">
        <v>56</v>
      </c>
      <c r="P17" s="79">
        <f>IF(ISNUMBER(C17),C17,0)+IF(ISNUMBER(F17),F17,0)+IF(ISNUMBER(H17),H17,0)+IF(ISNUMBER(J17),J17,0)+IF(ISNUMBER(M17),M17,0)+IF(ISNUMBER(O17),O17,0)</f>
        <v>0</v>
      </c>
      <c r="Q17" s="80">
        <f>IF(P17&gt;0,IF(P17-$Q$6*Notice!$D$16&gt;0,P17-$Q$6*Notice!$D$16,0),0)</f>
        <v>0</v>
      </c>
      <c r="R17" s="81" t="str">
        <f>TEXT(Q17,"hh:mm")</f>
        <v>00:00</v>
      </c>
      <c r="S17" s="29"/>
      <c r="T17" s="28"/>
    </row>
    <row r="18" spans="1:20" ht="18" customHeight="1" thickBot="1">
      <c r="A18" s="16"/>
      <c r="B18" s="82" t="s">
        <v>57</v>
      </c>
      <c r="C18" s="82"/>
      <c r="D18" s="82"/>
      <c r="E18" s="83" t="s">
        <v>57</v>
      </c>
      <c r="F18" s="83"/>
      <c r="G18" s="82" t="s">
        <v>57</v>
      </c>
      <c r="H18" s="82"/>
      <c r="I18" s="82" t="s">
        <v>57</v>
      </c>
      <c r="J18" s="82"/>
      <c r="K18" s="82"/>
      <c r="L18" s="72" t="s">
        <v>57</v>
      </c>
      <c r="M18" s="72"/>
      <c r="N18" s="72" t="s">
        <v>57</v>
      </c>
      <c r="O18" s="72"/>
      <c r="P18" s="79"/>
      <c r="Q18" s="80"/>
      <c r="R18" s="81"/>
      <c r="S18" s="29"/>
      <c r="T18" s="28"/>
    </row>
    <row r="19" spans="1:20" ht="18" customHeight="1" thickBot="1">
      <c r="A19" s="16"/>
      <c r="B19" s="20">
        <f>B17+7</f>
        <v>42352</v>
      </c>
      <c r="C19" s="78" t="s">
        <v>56</v>
      </c>
      <c r="D19" s="78"/>
      <c r="E19" s="22">
        <f>B19+1</f>
        <v>42353</v>
      </c>
      <c r="F19" s="21" t="s">
        <v>56</v>
      </c>
      <c r="G19" s="23">
        <f>E19+1</f>
        <v>42354</v>
      </c>
      <c r="H19" s="21" t="s">
        <v>56</v>
      </c>
      <c r="I19" s="23">
        <f>G19+1</f>
        <v>42355</v>
      </c>
      <c r="J19" s="78" t="s">
        <v>56</v>
      </c>
      <c r="K19" s="78"/>
      <c r="L19" s="20">
        <f>I19+1</f>
        <v>42356</v>
      </c>
      <c r="M19" s="24" t="s">
        <v>56</v>
      </c>
      <c r="N19" s="20">
        <f>L19+1</f>
        <v>42357</v>
      </c>
      <c r="O19" s="24" t="s">
        <v>56</v>
      </c>
      <c r="P19" s="79">
        <f>IF(ISNUMBER(C19),C19,0)+IF(ISNUMBER(F19),F19,0)+IF(ISNUMBER(H19),H19,0)+IF(ISNUMBER(J19),J19,0)+IF(ISNUMBER(M19),M19,0)+IF(ISNUMBER(O19),O19,0)</f>
        <v>0</v>
      </c>
      <c r="Q19" s="80">
        <f>IF(P19&gt;0,IF(P19-$Q$6*Notice!$D$16&gt;0,P19-$Q$6*Notice!$D$16,0),0)</f>
        <v>0</v>
      </c>
      <c r="R19" s="81" t="str">
        <f>TEXT(Q19,"hh:mm")</f>
        <v>00:00</v>
      </c>
      <c r="S19" s="29"/>
      <c r="T19" s="28"/>
    </row>
    <row r="20" spans="1:20" ht="18" customHeight="1" thickBot="1">
      <c r="A20" s="16"/>
      <c r="B20" s="82" t="s">
        <v>57</v>
      </c>
      <c r="C20" s="82"/>
      <c r="D20" s="82"/>
      <c r="E20" s="83" t="s">
        <v>57</v>
      </c>
      <c r="F20" s="83"/>
      <c r="G20" s="82" t="s">
        <v>57</v>
      </c>
      <c r="H20" s="82"/>
      <c r="I20" s="82" t="s">
        <v>57</v>
      </c>
      <c r="J20" s="82"/>
      <c r="K20" s="82"/>
      <c r="L20" s="72" t="s">
        <v>57</v>
      </c>
      <c r="M20" s="72"/>
      <c r="N20" s="72" t="s">
        <v>57</v>
      </c>
      <c r="O20" s="72"/>
      <c r="P20" s="79"/>
      <c r="Q20" s="80"/>
      <c r="R20" s="81"/>
      <c r="S20" s="29"/>
      <c r="T20" s="28"/>
    </row>
    <row r="21" spans="1:20" ht="18" customHeight="1" thickBot="1">
      <c r="A21" s="16"/>
      <c r="B21" s="74"/>
      <c r="C21" s="74"/>
      <c r="D21" s="74"/>
      <c r="E21" s="74"/>
      <c r="F21" s="74"/>
      <c r="G21" s="74"/>
      <c r="H21" s="74"/>
      <c r="I21" s="74"/>
      <c r="J21" s="74"/>
      <c r="K21" s="74"/>
      <c r="L21" s="74"/>
      <c r="M21" s="74"/>
      <c r="N21" s="74"/>
      <c r="O21" s="74"/>
      <c r="P21" s="74"/>
      <c r="Q21" s="74"/>
      <c r="R21" s="74"/>
      <c r="S21" s="29"/>
      <c r="T21" s="38"/>
    </row>
    <row r="22" spans="1:20" ht="30" customHeight="1">
      <c r="A22" s="16"/>
      <c r="B22" s="73" t="s">
        <v>69</v>
      </c>
      <c r="C22" s="73"/>
      <c r="D22" s="73"/>
      <c r="E22" s="73"/>
      <c r="F22" s="73"/>
      <c r="G22" s="73"/>
      <c r="H22" s="73"/>
      <c r="I22" s="73"/>
      <c r="J22" s="73"/>
      <c r="K22" s="73"/>
      <c r="L22" s="73"/>
      <c r="M22" s="73"/>
      <c r="N22" s="73"/>
      <c r="O22" s="73"/>
      <c r="P22" s="19" t="s">
        <v>58</v>
      </c>
      <c r="Q22" s="18"/>
      <c r="R22" s="39">
        <f>SUM(Q7:Q20)</f>
        <v>0</v>
      </c>
      <c r="S22" s="29"/>
      <c r="T22" s="38"/>
    </row>
    <row r="23" spans="1:20" ht="30" customHeight="1">
      <c r="A23" s="16"/>
      <c r="B23" s="84"/>
      <c r="C23" s="84"/>
      <c r="D23" s="84"/>
      <c r="E23" s="84"/>
      <c r="F23" s="84"/>
      <c r="G23" s="84"/>
      <c r="H23" s="84"/>
      <c r="I23" s="84"/>
      <c r="J23" s="84"/>
      <c r="K23" s="84"/>
      <c r="L23" s="84"/>
      <c r="M23" s="84"/>
      <c r="N23" s="84"/>
      <c r="O23" s="84"/>
      <c r="P23" s="40" t="s">
        <v>60</v>
      </c>
      <c r="Q23" s="27"/>
      <c r="R23" s="41">
        <f>R22+Période1!R22</f>
        <v>0</v>
      </c>
      <c r="S23" s="29"/>
      <c r="T23" s="38"/>
    </row>
    <row r="24" spans="1:20" ht="249.75" customHeight="1">
      <c r="A24" s="16"/>
      <c r="B24" s="3"/>
      <c r="C24" s="3"/>
      <c r="D24" s="3"/>
      <c r="E24" s="3"/>
      <c r="F24" s="3"/>
      <c r="G24" s="3"/>
      <c r="H24" s="3"/>
      <c r="I24" s="3"/>
      <c r="J24" s="3"/>
      <c r="K24" s="3"/>
      <c r="L24" s="3"/>
      <c r="M24" s="3"/>
      <c r="N24" s="3"/>
      <c r="O24" s="3"/>
      <c r="P24" s="3"/>
      <c r="Q24" s="3"/>
      <c r="R24" s="3"/>
      <c r="S24" s="16"/>
      <c r="T24" s="16"/>
    </row>
    <row r="25" spans="1:20" ht="15">
      <c r="A25" s="16"/>
      <c r="B25" s="16"/>
      <c r="C25" s="16"/>
      <c r="D25" s="16"/>
      <c r="E25" s="16"/>
      <c r="F25" s="16"/>
      <c r="G25" s="16"/>
      <c r="H25" s="16"/>
      <c r="I25" s="16"/>
      <c r="J25" s="16"/>
      <c r="K25" s="16"/>
      <c r="L25" s="16"/>
      <c r="M25" s="16"/>
      <c r="N25" s="16"/>
      <c r="O25" s="16"/>
      <c r="P25" s="16"/>
      <c r="Q25" s="16"/>
      <c r="R25" s="16"/>
      <c r="S25" s="16"/>
      <c r="T25" s="16"/>
    </row>
  </sheetData>
  <sheetProtection password="DC57" sheet="1" formatRows="0" selectLockedCells="1"/>
  <mergeCells count="93">
    <mergeCell ref="L10:M10"/>
    <mergeCell ref="L12:M12"/>
    <mergeCell ref="L14:M14"/>
    <mergeCell ref="L16:M16"/>
    <mergeCell ref="L18:M18"/>
    <mergeCell ref="L20:M20"/>
    <mergeCell ref="C19:D19"/>
    <mergeCell ref="J19:K19"/>
    <mergeCell ref="P19:P20"/>
    <mergeCell ref="Q19:Q20"/>
    <mergeCell ref="R19:R20"/>
    <mergeCell ref="B20:D20"/>
    <mergeCell ref="E20:F20"/>
    <mergeCell ref="G20:H20"/>
    <mergeCell ref="I20:K20"/>
    <mergeCell ref="N20:O20"/>
    <mergeCell ref="C17:D17"/>
    <mergeCell ref="J17:K17"/>
    <mergeCell ref="P17:P18"/>
    <mergeCell ref="Q17:Q18"/>
    <mergeCell ref="R17:R18"/>
    <mergeCell ref="B18:D18"/>
    <mergeCell ref="E18:F18"/>
    <mergeCell ref="G18:H18"/>
    <mergeCell ref="I18:K18"/>
    <mergeCell ref="N18:O18"/>
    <mergeCell ref="C15:D15"/>
    <mergeCell ref="J15:K15"/>
    <mergeCell ref="P15:P16"/>
    <mergeCell ref="Q15:Q16"/>
    <mergeCell ref="R15:R16"/>
    <mergeCell ref="B16:D16"/>
    <mergeCell ref="E16:F16"/>
    <mergeCell ref="G16:H16"/>
    <mergeCell ref="I16:K16"/>
    <mergeCell ref="N16:O16"/>
    <mergeCell ref="C13:D13"/>
    <mergeCell ref="J13:K13"/>
    <mergeCell ref="P13:P14"/>
    <mergeCell ref="Q13:Q14"/>
    <mergeCell ref="R13:R14"/>
    <mergeCell ref="B14:D14"/>
    <mergeCell ref="E14:F14"/>
    <mergeCell ref="G14:H14"/>
    <mergeCell ref="I14:K14"/>
    <mergeCell ref="N14:O14"/>
    <mergeCell ref="C11:D11"/>
    <mergeCell ref="J11:K11"/>
    <mergeCell ref="P11:P12"/>
    <mergeCell ref="Q11:Q12"/>
    <mergeCell ref="R11:R12"/>
    <mergeCell ref="B12:D12"/>
    <mergeCell ref="E12:F12"/>
    <mergeCell ref="G12:H12"/>
    <mergeCell ref="I12:K12"/>
    <mergeCell ref="N12:O12"/>
    <mergeCell ref="C9:D9"/>
    <mergeCell ref="J9:K9"/>
    <mergeCell ref="P9:P10"/>
    <mergeCell ref="Q9:Q10"/>
    <mergeCell ref="R9:R10"/>
    <mergeCell ref="B10:D10"/>
    <mergeCell ref="E10:F10"/>
    <mergeCell ref="G10:H10"/>
    <mergeCell ref="I10:K10"/>
    <mergeCell ref="N10:O10"/>
    <mergeCell ref="P7:P8"/>
    <mergeCell ref="Q7:Q8"/>
    <mergeCell ref="R7:R8"/>
    <mergeCell ref="B8:D8"/>
    <mergeCell ref="E8:F8"/>
    <mergeCell ref="G8:H8"/>
    <mergeCell ref="I8:K8"/>
    <mergeCell ref="N8:O8"/>
    <mergeCell ref="L8:M8"/>
    <mergeCell ref="B6:D6"/>
    <mergeCell ref="E6:F6"/>
    <mergeCell ref="G6:H6"/>
    <mergeCell ref="I6:K6"/>
    <mergeCell ref="N6:O6"/>
    <mergeCell ref="C7:D7"/>
    <mergeCell ref="J7:K7"/>
    <mergeCell ref="L6:M6"/>
    <mergeCell ref="B22:O22"/>
    <mergeCell ref="B23:O23"/>
    <mergeCell ref="B21:R21"/>
    <mergeCell ref="B5:R5"/>
    <mergeCell ref="D2:F2"/>
    <mergeCell ref="N2:P2"/>
    <mergeCell ref="D3:F3"/>
    <mergeCell ref="N3:P3"/>
    <mergeCell ref="D4:F4"/>
    <mergeCell ref="H4:J4"/>
  </mergeCells>
  <dataValidations count="2">
    <dataValidation type="time" allowBlank="1" showErrorMessage="1" error="Soit le format horaire n'est pas respecté, soit l'horaire saisi est impossible pour une journée." sqref="C7 F7 H7 J7 O7 F9 M19 J9 O9 C11 F11 H11 J11 O11 C13 F13 H13 J13 O13 C15 F15 H15 J15 O15 C17 F17 H17 J17 O17 C19 F19 H19 J19 O19 M7 M9 M11 M13 M15 M17 C9">
      <formula1>0</formula1>
      <formula2>0.4166666666666667</formula2>
    </dataValidation>
    <dataValidation type="list" allowBlank="1" showErrorMessage="1" sqref="B8:E8 G8 I8:J8 N8 B10:E10 G10 I10:J10 N10 B12:E12 G12 I12:J12 N12 B14:E14 G14 I14:J14 N14 B16:E16 G16 I16:J16 N16 B18:E18 G18 I18:J18 N18 B20:E20 I20:J20 N20 G20 L8 L10 L12 L14 L16 L18 L20">
      <formula1>Exercice</formula1>
      <formula2>0</formula2>
    </dataValidation>
  </dataValidations>
  <printOptions horizontalCentered="1" verticalCentered="1"/>
  <pageMargins left="0.39375" right="0.39375" top="0.39375" bottom="0.39375" header="0.5118055555555555" footer="0.5118055555555555"/>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Feuil7"/>
  <dimension ref="A1:T25"/>
  <sheetViews>
    <sheetView showGridLines="0" showRowColHeaders="0" zoomScalePageLayoutView="0" workbookViewId="0" topLeftCell="A1">
      <selection activeCell="C7" sqref="C7:D7"/>
    </sheetView>
  </sheetViews>
  <sheetFormatPr defaultColWidth="12.421875" defaultRowHeight="12.75"/>
  <cols>
    <col min="1" max="1" width="5.7109375" style="1" customWidth="1"/>
    <col min="2" max="2" width="10.7109375" style="1" customWidth="1"/>
    <col min="3" max="3" width="2.7109375" style="1" customWidth="1"/>
    <col min="4" max="4" width="8.7109375" style="2" customWidth="1"/>
    <col min="5" max="8" width="10.7109375" style="2" customWidth="1"/>
    <col min="9" max="9" width="10.7109375" style="1" customWidth="1"/>
    <col min="10" max="10" width="8.7109375" style="1" customWidth="1"/>
    <col min="11" max="11" width="2.7109375" style="1" customWidth="1"/>
    <col min="12" max="15" width="10.7109375" style="1" customWidth="1"/>
    <col min="16" max="16" width="12.7109375" style="1" customWidth="1"/>
    <col min="17" max="17" width="5.7109375" style="1" hidden="1" customWidth="1"/>
    <col min="18" max="18" width="12.7109375" style="1" customWidth="1"/>
    <col min="19" max="19" width="125.7109375" style="1" customWidth="1"/>
    <col min="20" max="16384" width="12.421875" style="1" customWidth="1"/>
  </cols>
  <sheetData>
    <row r="1" spans="1:20" ht="18" customHeight="1">
      <c r="A1" s="16"/>
      <c r="B1" s="16"/>
      <c r="C1" s="16"/>
      <c r="D1" s="16"/>
      <c r="E1" s="16"/>
      <c r="F1" s="16"/>
      <c r="G1" s="16"/>
      <c r="H1" s="16"/>
      <c r="I1" s="16"/>
      <c r="J1" s="16"/>
      <c r="K1" s="16"/>
      <c r="L1" s="16"/>
      <c r="M1" s="16"/>
      <c r="N1" s="16"/>
      <c r="O1" s="16"/>
      <c r="P1" s="16"/>
      <c r="Q1" s="16"/>
      <c r="R1" s="16"/>
      <c r="S1" s="16"/>
      <c r="T1" s="16"/>
    </row>
    <row r="2" spans="1:20" ht="18" customHeight="1">
      <c r="A2" s="16"/>
      <c r="B2" s="1" t="s">
        <v>2</v>
      </c>
      <c r="C2" s="2" t="s">
        <v>3</v>
      </c>
      <c r="D2" s="75">
        <f>IF(Notice!D6="","",Notice!D6)</f>
      </c>
      <c r="E2" s="75"/>
      <c r="F2" s="75"/>
      <c r="H2" s="1" t="s">
        <v>5</v>
      </c>
      <c r="K2" s="2" t="s">
        <v>3</v>
      </c>
      <c r="L2" s="2"/>
      <c r="M2" s="2"/>
      <c r="N2" s="71">
        <f>IF(Notice!D9="","",Notice!D9)</f>
      </c>
      <c r="O2" s="71"/>
      <c r="P2" s="71"/>
      <c r="S2" s="16"/>
      <c r="T2" s="16"/>
    </row>
    <row r="3" spans="1:20" ht="18" customHeight="1">
      <c r="A3" s="16"/>
      <c r="B3" s="1" t="s">
        <v>4</v>
      </c>
      <c r="C3" s="2" t="s">
        <v>3</v>
      </c>
      <c r="D3" s="75">
        <f>IF(Notice!D7="","",Notice!D7)</f>
      </c>
      <c r="E3" s="75"/>
      <c r="F3" s="75"/>
      <c r="H3" s="1" t="s">
        <v>6</v>
      </c>
      <c r="K3" s="2" t="s">
        <v>3</v>
      </c>
      <c r="L3" s="2"/>
      <c r="M3" s="2"/>
      <c r="N3" s="71">
        <f>IF(Notice!D10="","",Notice!D10)</f>
      </c>
      <c r="O3" s="71"/>
      <c r="P3" s="71"/>
      <c r="S3" s="16"/>
      <c r="T3" s="16"/>
    </row>
    <row r="4" spans="1:20" ht="18" customHeight="1">
      <c r="A4" s="16"/>
      <c r="B4" s="1" t="s">
        <v>48</v>
      </c>
      <c r="C4" s="2" t="s">
        <v>3</v>
      </c>
      <c r="D4" s="76">
        <f>IF(Notice!D8="","",Notice!D8)</f>
      </c>
      <c r="E4" s="76"/>
      <c r="F4" s="76"/>
      <c r="G4" s="1"/>
      <c r="H4" s="71" t="s">
        <v>61</v>
      </c>
      <c r="I4" s="71"/>
      <c r="J4" s="71"/>
      <c r="K4" s="2" t="s">
        <v>3</v>
      </c>
      <c r="L4" s="2"/>
      <c r="M4" s="2"/>
      <c r="N4" s="1" t="str">
        <f>Notice!H27</f>
        <v>Zone A</v>
      </c>
      <c r="S4" s="16"/>
      <c r="T4" s="16"/>
    </row>
    <row r="5" spans="1:20" ht="18" customHeight="1">
      <c r="A5" s="16"/>
      <c r="B5" s="65"/>
      <c r="C5" s="65"/>
      <c r="D5" s="65"/>
      <c r="E5" s="65"/>
      <c r="F5" s="65"/>
      <c r="G5" s="65"/>
      <c r="H5" s="65"/>
      <c r="I5" s="65"/>
      <c r="J5" s="65"/>
      <c r="K5" s="65"/>
      <c r="L5" s="65"/>
      <c r="M5" s="65"/>
      <c r="N5" s="65"/>
      <c r="O5" s="65"/>
      <c r="P5" s="65"/>
      <c r="Q5" s="65"/>
      <c r="R5" s="65"/>
      <c r="S5" s="16"/>
      <c r="T5" s="16"/>
    </row>
    <row r="6" spans="1:20" ht="30" customHeight="1">
      <c r="A6" s="16"/>
      <c r="B6" s="77" t="s">
        <v>49</v>
      </c>
      <c r="C6" s="77"/>
      <c r="D6" s="77"/>
      <c r="E6" s="77" t="s">
        <v>50</v>
      </c>
      <c r="F6" s="77"/>
      <c r="G6" s="77" t="s">
        <v>51</v>
      </c>
      <c r="H6" s="77"/>
      <c r="I6" s="77" t="s">
        <v>52</v>
      </c>
      <c r="J6" s="77"/>
      <c r="K6" s="77"/>
      <c r="L6" s="77" t="s">
        <v>53</v>
      </c>
      <c r="M6" s="77"/>
      <c r="N6" s="77" t="s">
        <v>66</v>
      </c>
      <c r="O6" s="77"/>
      <c r="P6" s="17" t="s">
        <v>54</v>
      </c>
      <c r="Q6" s="31">
        <v>1</v>
      </c>
      <c r="R6" s="19" t="s">
        <v>55</v>
      </c>
      <c r="S6" s="16"/>
      <c r="T6" s="16"/>
    </row>
    <row r="7" spans="1:20" ht="18" customHeight="1">
      <c r="A7" s="16"/>
      <c r="B7" s="20">
        <f>Notice!E29</f>
        <v>42373</v>
      </c>
      <c r="C7" s="78" t="s">
        <v>56</v>
      </c>
      <c r="D7" s="78"/>
      <c r="E7" s="22">
        <f>B7+1</f>
        <v>42374</v>
      </c>
      <c r="F7" s="21" t="s">
        <v>56</v>
      </c>
      <c r="G7" s="23">
        <f>E7+1</f>
        <v>42375</v>
      </c>
      <c r="H7" s="21" t="s">
        <v>56</v>
      </c>
      <c r="I7" s="23">
        <f>G7+1</f>
        <v>42376</v>
      </c>
      <c r="J7" s="78" t="s">
        <v>56</v>
      </c>
      <c r="K7" s="78"/>
      <c r="L7" s="20">
        <f>I7+1</f>
        <v>42377</v>
      </c>
      <c r="M7" s="24" t="s">
        <v>56</v>
      </c>
      <c r="N7" s="20">
        <f>L7+1</f>
        <v>42378</v>
      </c>
      <c r="O7" s="24" t="s">
        <v>56</v>
      </c>
      <c r="P7" s="79">
        <f>IF(ISNUMBER(C7),C7,0)+IF(ISNUMBER(F7),F7,0)+IF(ISNUMBER(H7),H7,0)+IF(ISNUMBER(J7),J7,0)+IF(ISNUMBER(M7),M7,0)+IF(ISNUMBER(O7),O7,0)</f>
        <v>0</v>
      </c>
      <c r="Q7" s="80">
        <f>IF(P7&gt;0,IF(P7-$Q$6*Notice!$D$16&gt;0,P7-$Q$6*Notice!$D$16,0),0)</f>
        <v>0</v>
      </c>
      <c r="R7" s="81" t="str">
        <f>TEXT(Q7,"hh:mm")</f>
        <v>00:00</v>
      </c>
      <c r="S7" s="16"/>
      <c r="T7" s="16"/>
    </row>
    <row r="8" spans="1:20" ht="18" customHeight="1">
      <c r="A8" s="16"/>
      <c r="B8" s="82" t="s">
        <v>57</v>
      </c>
      <c r="C8" s="82"/>
      <c r="D8" s="82"/>
      <c r="E8" s="83" t="s">
        <v>57</v>
      </c>
      <c r="F8" s="83"/>
      <c r="G8" s="82" t="s">
        <v>57</v>
      </c>
      <c r="H8" s="82"/>
      <c r="I8" s="82" t="s">
        <v>57</v>
      </c>
      <c r="J8" s="82"/>
      <c r="K8" s="82"/>
      <c r="L8" s="72" t="s">
        <v>57</v>
      </c>
      <c r="M8" s="72"/>
      <c r="N8" s="72" t="s">
        <v>57</v>
      </c>
      <c r="O8" s="72"/>
      <c r="P8" s="79"/>
      <c r="Q8" s="80"/>
      <c r="R8" s="81"/>
      <c r="S8" s="28"/>
      <c r="T8" s="28"/>
    </row>
    <row r="9" spans="1:20" ht="18" customHeight="1">
      <c r="A9" s="16"/>
      <c r="B9" s="20">
        <f>B7+7</f>
        <v>42380</v>
      </c>
      <c r="C9" s="78" t="s">
        <v>56</v>
      </c>
      <c r="D9" s="78"/>
      <c r="E9" s="22">
        <f>B9+1</f>
        <v>42381</v>
      </c>
      <c r="F9" s="21" t="s">
        <v>56</v>
      </c>
      <c r="G9" s="23">
        <f>E9+1</f>
        <v>42382</v>
      </c>
      <c r="H9" s="21" t="s">
        <v>56</v>
      </c>
      <c r="I9" s="23">
        <f>G9+1</f>
        <v>42383</v>
      </c>
      <c r="J9" s="78" t="s">
        <v>56</v>
      </c>
      <c r="K9" s="78"/>
      <c r="L9" s="20">
        <f>I9+1</f>
        <v>42384</v>
      </c>
      <c r="M9" s="24" t="s">
        <v>56</v>
      </c>
      <c r="N9" s="20">
        <f>L9+1</f>
        <v>42385</v>
      </c>
      <c r="O9" s="24" t="s">
        <v>56</v>
      </c>
      <c r="P9" s="79">
        <f>IF(ISNUMBER(C9),C9,0)+IF(ISNUMBER(F9),F9,0)+IF(ISNUMBER(H9),H9,0)+IF(ISNUMBER(J9),J9,0)+IF(ISNUMBER(M9),M9,0)+IF(ISNUMBER(O9),O9,0)</f>
        <v>0</v>
      </c>
      <c r="Q9" s="80">
        <f>IF(P9&gt;0,IF(P9-$Q$6*Notice!$D$16&gt;0,P9-$Q$6*Notice!$D$16,0),0)</f>
        <v>0</v>
      </c>
      <c r="R9" s="81" t="str">
        <f>TEXT(Q9,"hh:mm")</f>
        <v>00:00</v>
      </c>
      <c r="S9" s="29"/>
      <c r="T9" s="30"/>
    </row>
    <row r="10" spans="1:20" ht="18" customHeight="1">
      <c r="A10" s="16"/>
      <c r="B10" s="82" t="s">
        <v>57</v>
      </c>
      <c r="C10" s="82"/>
      <c r="D10" s="82"/>
      <c r="E10" s="83" t="s">
        <v>57</v>
      </c>
      <c r="F10" s="83"/>
      <c r="G10" s="82" t="s">
        <v>57</v>
      </c>
      <c r="H10" s="82"/>
      <c r="I10" s="82" t="s">
        <v>57</v>
      </c>
      <c r="J10" s="82"/>
      <c r="K10" s="82"/>
      <c r="L10" s="72" t="s">
        <v>57</v>
      </c>
      <c r="M10" s="72"/>
      <c r="N10" s="72" t="s">
        <v>57</v>
      </c>
      <c r="O10" s="72"/>
      <c r="P10" s="79"/>
      <c r="Q10" s="80"/>
      <c r="R10" s="81"/>
      <c r="S10" s="42"/>
      <c r="T10" s="43"/>
    </row>
    <row r="11" spans="1:20" ht="18" customHeight="1">
      <c r="A11" s="16"/>
      <c r="B11" s="20">
        <f>B9+7</f>
        <v>42387</v>
      </c>
      <c r="C11" s="78" t="s">
        <v>56</v>
      </c>
      <c r="D11" s="78"/>
      <c r="E11" s="22">
        <f>B11+1</f>
        <v>42388</v>
      </c>
      <c r="F11" s="21" t="s">
        <v>56</v>
      </c>
      <c r="G11" s="23">
        <f>E11+1</f>
        <v>42389</v>
      </c>
      <c r="H11" s="21" t="s">
        <v>56</v>
      </c>
      <c r="I11" s="23">
        <f>G11+1</f>
        <v>42390</v>
      </c>
      <c r="J11" s="78" t="s">
        <v>56</v>
      </c>
      <c r="K11" s="78"/>
      <c r="L11" s="20">
        <f>I11+1</f>
        <v>42391</v>
      </c>
      <c r="M11" s="24" t="s">
        <v>56</v>
      </c>
      <c r="N11" s="20">
        <f>L11+1</f>
        <v>42392</v>
      </c>
      <c r="O11" s="24" t="s">
        <v>56</v>
      </c>
      <c r="P11" s="79">
        <f>IF(ISNUMBER(C11),C11,0)+IF(ISNUMBER(F11),F11,0)+IF(ISNUMBER(H11),H11,0)+IF(ISNUMBER(J11),J11,0)+IF(ISNUMBER(M11),M11,0)+IF(ISNUMBER(O11),O11,0)</f>
        <v>0</v>
      </c>
      <c r="Q11" s="80">
        <f>IF(P11&gt;0,IF(P11-$Q$6*Notice!$D$16&gt;0,P11-$Q$6*Notice!$D$16,0),0)</f>
        <v>0</v>
      </c>
      <c r="R11" s="81" t="str">
        <f>TEXT(Q11,"hh:mm")</f>
        <v>00:00</v>
      </c>
      <c r="S11" s="42"/>
      <c r="T11" s="33"/>
    </row>
    <row r="12" spans="1:20" ht="18" customHeight="1">
      <c r="A12" s="16"/>
      <c r="B12" s="82" t="s">
        <v>57</v>
      </c>
      <c r="C12" s="82"/>
      <c r="D12" s="82"/>
      <c r="E12" s="83" t="s">
        <v>57</v>
      </c>
      <c r="F12" s="83"/>
      <c r="G12" s="82" t="s">
        <v>57</v>
      </c>
      <c r="H12" s="82"/>
      <c r="I12" s="82" t="s">
        <v>57</v>
      </c>
      <c r="J12" s="82"/>
      <c r="K12" s="82"/>
      <c r="L12" s="72" t="s">
        <v>57</v>
      </c>
      <c r="M12" s="72"/>
      <c r="N12" s="72" t="s">
        <v>57</v>
      </c>
      <c r="O12" s="72"/>
      <c r="P12" s="79"/>
      <c r="Q12" s="80"/>
      <c r="R12" s="81"/>
      <c r="S12" s="42"/>
      <c r="T12" s="34"/>
    </row>
    <row r="13" spans="1:20" ht="18" customHeight="1">
      <c r="A13" s="16"/>
      <c r="B13" s="20">
        <f>B11+7</f>
        <v>42394</v>
      </c>
      <c r="C13" s="78" t="s">
        <v>56</v>
      </c>
      <c r="D13" s="78"/>
      <c r="E13" s="22">
        <f>B13+1</f>
        <v>42395</v>
      </c>
      <c r="F13" s="21" t="s">
        <v>56</v>
      </c>
      <c r="G13" s="23">
        <f>E13+1</f>
        <v>42396</v>
      </c>
      <c r="H13" s="21" t="s">
        <v>56</v>
      </c>
      <c r="I13" s="23">
        <f>G13+1</f>
        <v>42397</v>
      </c>
      <c r="J13" s="78" t="s">
        <v>56</v>
      </c>
      <c r="K13" s="78"/>
      <c r="L13" s="20">
        <f>I13+1</f>
        <v>42398</v>
      </c>
      <c r="M13" s="24" t="s">
        <v>56</v>
      </c>
      <c r="N13" s="20">
        <f>L13+1</f>
        <v>42399</v>
      </c>
      <c r="O13" s="24" t="s">
        <v>56</v>
      </c>
      <c r="P13" s="79">
        <f>IF(ISNUMBER(C13),C13,0)+IF(ISNUMBER(F13),F13,0)+IF(ISNUMBER(H13),H13,0)+IF(ISNUMBER(J13),J13,0)+IF(ISNUMBER(M13),M13,0)+IF(ISNUMBER(O13),O13,0)</f>
        <v>0</v>
      </c>
      <c r="Q13" s="80">
        <f>IF(P13&gt;0,IF(P13-$Q$6*Notice!$D$16&gt;0,P13-$Q$6*Notice!$D$16,0),0)</f>
        <v>0</v>
      </c>
      <c r="R13" s="81" t="str">
        <f>TEXT(Q13,"hh:mm")</f>
        <v>00:00</v>
      </c>
      <c r="S13" s="42"/>
      <c r="T13" s="35"/>
    </row>
    <row r="14" spans="1:20" ht="18" customHeight="1">
      <c r="A14" s="16"/>
      <c r="B14" s="82" t="s">
        <v>57</v>
      </c>
      <c r="C14" s="82"/>
      <c r="D14" s="82"/>
      <c r="E14" s="83" t="s">
        <v>57</v>
      </c>
      <c r="F14" s="83"/>
      <c r="G14" s="82" t="s">
        <v>57</v>
      </c>
      <c r="H14" s="82"/>
      <c r="I14" s="82" t="s">
        <v>57</v>
      </c>
      <c r="J14" s="82"/>
      <c r="K14" s="82"/>
      <c r="L14" s="72" t="s">
        <v>57</v>
      </c>
      <c r="M14" s="72"/>
      <c r="N14" s="72" t="s">
        <v>57</v>
      </c>
      <c r="O14" s="72"/>
      <c r="P14" s="79"/>
      <c r="Q14" s="80"/>
      <c r="R14" s="81"/>
      <c r="S14" s="42"/>
      <c r="T14" s="36"/>
    </row>
    <row r="15" spans="1:20" ht="18" customHeight="1">
      <c r="A15" s="16"/>
      <c r="B15" s="20">
        <f>B13+7</f>
        <v>42401</v>
      </c>
      <c r="C15" s="78" t="s">
        <v>56</v>
      </c>
      <c r="D15" s="78"/>
      <c r="E15" s="22">
        <f>B15+1</f>
        <v>42402</v>
      </c>
      <c r="F15" s="21" t="s">
        <v>56</v>
      </c>
      <c r="G15" s="23">
        <f>E15+1</f>
        <v>42403</v>
      </c>
      <c r="H15" s="21" t="s">
        <v>56</v>
      </c>
      <c r="I15" s="23">
        <f>G15+1</f>
        <v>42404</v>
      </c>
      <c r="J15" s="78" t="s">
        <v>56</v>
      </c>
      <c r="K15" s="78"/>
      <c r="L15" s="20">
        <f>I15+1</f>
        <v>42405</v>
      </c>
      <c r="M15" s="24" t="s">
        <v>56</v>
      </c>
      <c r="N15" s="20">
        <f>L15+1</f>
        <v>42406</v>
      </c>
      <c r="O15" s="24" t="s">
        <v>56</v>
      </c>
      <c r="P15" s="79">
        <f>IF(ISNUMBER(C15),C15,0)+IF(ISNUMBER(F15),F15,0)+IF(ISNUMBER(H15),H15,0)+IF(ISNUMBER(J15),J15,0)+IF(ISNUMBER(M15),M15,0)+IF(ISNUMBER(O15),O15,0)</f>
        <v>0</v>
      </c>
      <c r="Q15" s="80">
        <f>IF(P15&gt;0,IF(P15-$Q$6*Notice!$D$16&gt;0,P15-$Q$6*Notice!$D$16,0),0)</f>
        <v>0</v>
      </c>
      <c r="R15" s="81" t="str">
        <f>TEXT(Q15,"hh:mm")</f>
        <v>00:00</v>
      </c>
      <c r="S15" s="42"/>
      <c r="T15" s="16"/>
    </row>
    <row r="16" spans="1:20" ht="18" customHeight="1">
      <c r="A16" s="16"/>
      <c r="B16" s="82" t="s">
        <v>57</v>
      </c>
      <c r="C16" s="82"/>
      <c r="D16" s="82"/>
      <c r="E16" s="83" t="s">
        <v>57</v>
      </c>
      <c r="F16" s="83"/>
      <c r="G16" s="82" t="s">
        <v>57</v>
      </c>
      <c r="H16" s="82"/>
      <c r="I16" s="82" t="s">
        <v>57</v>
      </c>
      <c r="J16" s="82"/>
      <c r="K16" s="82"/>
      <c r="L16" s="72" t="s">
        <v>57</v>
      </c>
      <c r="M16" s="72"/>
      <c r="N16" s="72" t="s">
        <v>57</v>
      </c>
      <c r="O16" s="72"/>
      <c r="P16" s="79"/>
      <c r="Q16" s="80"/>
      <c r="R16" s="81"/>
      <c r="S16" s="42"/>
      <c r="T16" s="16"/>
    </row>
    <row r="17" spans="1:20" ht="18" customHeight="1">
      <c r="A17" s="16"/>
      <c r="B17" s="20">
        <f>B15+7</f>
        <v>42408</v>
      </c>
      <c r="C17" s="78" t="s">
        <v>56</v>
      </c>
      <c r="D17" s="78"/>
      <c r="E17" s="22">
        <f>B17+1</f>
        <v>42409</v>
      </c>
      <c r="F17" s="21" t="s">
        <v>56</v>
      </c>
      <c r="G17" s="23">
        <f>E17+1</f>
        <v>42410</v>
      </c>
      <c r="H17" s="21" t="s">
        <v>56</v>
      </c>
      <c r="I17" s="23">
        <f>G17+1</f>
        <v>42411</v>
      </c>
      <c r="J17" s="78" t="s">
        <v>56</v>
      </c>
      <c r="K17" s="78"/>
      <c r="L17" s="20">
        <f>I17+1</f>
        <v>42412</v>
      </c>
      <c r="M17" s="24" t="s">
        <v>56</v>
      </c>
      <c r="N17" s="20">
        <f>L17+1</f>
        <v>42413</v>
      </c>
      <c r="O17" s="24" t="s">
        <v>56</v>
      </c>
      <c r="P17" s="79">
        <f>IF(ISNUMBER(C17),C17,0)+IF(ISNUMBER(F17),F17,0)+IF(ISNUMBER(H17),H17,0)+IF(ISNUMBER(J17),J17,0)+IF(ISNUMBER(M17),M17,0)+IF(ISNUMBER(O17),O17,0)</f>
        <v>0</v>
      </c>
      <c r="Q17" s="80">
        <f>IF(P17&gt;0,IF(P17-$Q$6*Notice!$D$16&gt;0,P17-$Q$6*Notice!$D$16,0),0)</f>
        <v>0</v>
      </c>
      <c r="R17" s="81" t="str">
        <f>TEXT(Q17,"hh:mm")</f>
        <v>00:00</v>
      </c>
      <c r="S17" s="42"/>
      <c r="T17" s="16"/>
    </row>
    <row r="18" spans="1:20" ht="18" customHeight="1">
      <c r="A18" s="16"/>
      <c r="B18" s="82" t="s">
        <v>57</v>
      </c>
      <c r="C18" s="82"/>
      <c r="D18" s="82"/>
      <c r="E18" s="83" t="s">
        <v>57</v>
      </c>
      <c r="F18" s="83"/>
      <c r="G18" s="82" t="s">
        <v>57</v>
      </c>
      <c r="H18" s="82"/>
      <c r="I18" s="82" t="s">
        <v>57</v>
      </c>
      <c r="J18" s="82"/>
      <c r="K18" s="82"/>
      <c r="L18" s="72" t="s">
        <v>57</v>
      </c>
      <c r="M18" s="72"/>
      <c r="N18" s="72" t="s">
        <v>57</v>
      </c>
      <c r="O18" s="72"/>
      <c r="P18" s="79"/>
      <c r="Q18" s="80"/>
      <c r="R18" s="81"/>
      <c r="S18" s="16"/>
      <c r="T18" s="16"/>
    </row>
    <row r="19" spans="1:20" ht="18" customHeight="1" hidden="1">
      <c r="A19" s="16"/>
      <c r="B19" s="20">
        <f>B17+7</f>
        <v>42415</v>
      </c>
      <c r="C19" s="78" t="s">
        <v>56</v>
      </c>
      <c r="D19" s="78"/>
      <c r="E19" s="22">
        <f>B19+1</f>
        <v>42416</v>
      </c>
      <c r="F19" s="21" t="s">
        <v>56</v>
      </c>
      <c r="G19" s="23">
        <f>E19+1</f>
        <v>42417</v>
      </c>
      <c r="H19" s="21" t="s">
        <v>56</v>
      </c>
      <c r="I19" s="23">
        <f>G19+1</f>
        <v>42418</v>
      </c>
      <c r="J19" s="78" t="s">
        <v>56</v>
      </c>
      <c r="K19" s="78"/>
      <c r="L19" s="20">
        <f>I19+1</f>
        <v>42419</v>
      </c>
      <c r="M19" s="24" t="s">
        <v>56</v>
      </c>
      <c r="N19" s="20">
        <f>L19+1</f>
        <v>42420</v>
      </c>
      <c r="O19" s="24" t="s">
        <v>56</v>
      </c>
      <c r="P19" s="79">
        <f>IF(ISNUMBER(C19),C19,0)+IF(ISNUMBER(F19),F19,0)+IF(ISNUMBER(H19),H19,0)+IF(ISNUMBER(J19),J19,0)+IF(ISNUMBER(M19),M19,0)+IF(ISNUMBER(O19),O19,0)</f>
        <v>0</v>
      </c>
      <c r="Q19" s="80">
        <f>IF(P19&gt;0,IF(P19-$Q$6*Notice!$D$16&gt;0,P19-$Q$6*Notice!$D$16,0),0)</f>
        <v>0</v>
      </c>
      <c r="R19" s="81" t="str">
        <f>TEXT(Q19,"hh:mm")</f>
        <v>00:00</v>
      </c>
      <c r="S19" s="16"/>
      <c r="T19" s="16"/>
    </row>
    <row r="20" spans="1:20" ht="18" customHeight="1" hidden="1">
      <c r="A20" s="16"/>
      <c r="B20" s="82" t="s">
        <v>57</v>
      </c>
      <c r="C20" s="82"/>
      <c r="D20" s="82"/>
      <c r="E20" s="83" t="s">
        <v>57</v>
      </c>
      <c r="F20" s="83"/>
      <c r="G20" s="82" t="s">
        <v>57</v>
      </c>
      <c r="H20" s="82"/>
      <c r="I20" s="82" t="s">
        <v>57</v>
      </c>
      <c r="J20" s="82"/>
      <c r="K20" s="82"/>
      <c r="L20" s="72" t="s">
        <v>57</v>
      </c>
      <c r="M20" s="72"/>
      <c r="N20" s="72" t="s">
        <v>57</v>
      </c>
      <c r="O20" s="72"/>
      <c r="P20" s="79"/>
      <c r="Q20" s="80"/>
      <c r="R20" s="81"/>
      <c r="S20" s="16"/>
      <c r="T20" s="16"/>
    </row>
    <row r="21" spans="1:20" ht="18" customHeight="1">
      <c r="A21" s="16"/>
      <c r="B21" s="88"/>
      <c r="C21" s="88"/>
      <c r="D21" s="88"/>
      <c r="E21" s="88"/>
      <c r="F21" s="88"/>
      <c r="G21" s="88"/>
      <c r="H21" s="88"/>
      <c r="I21" s="88"/>
      <c r="J21" s="88"/>
      <c r="K21" s="88"/>
      <c r="L21" s="88"/>
      <c r="M21" s="88"/>
      <c r="N21" s="88"/>
      <c r="O21" s="88"/>
      <c r="P21" s="88"/>
      <c r="Q21" s="88"/>
      <c r="R21" s="88"/>
      <c r="S21" s="16"/>
      <c r="T21" s="16"/>
    </row>
    <row r="22" spans="1:20" ht="30" customHeight="1">
      <c r="A22" s="16"/>
      <c r="B22" s="73" t="s">
        <v>69</v>
      </c>
      <c r="C22" s="73"/>
      <c r="D22" s="73"/>
      <c r="E22" s="73"/>
      <c r="F22" s="73"/>
      <c r="G22" s="73"/>
      <c r="H22" s="73"/>
      <c r="I22" s="73"/>
      <c r="J22" s="73"/>
      <c r="K22" s="73"/>
      <c r="L22" s="73"/>
      <c r="M22" s="73"/>
      <c r="N22" s="73"/>
      <c r="O22" s="73"/>
      <c r="P22" s="19" t="s">
        <v>58</v>
      </c>
      <c r="Q22" s="18"/>
      <c r="R22" s="25">
        <f>SUM(Q7:Q20)</f>
        <v>0</v>
      </c>
      <c r="S22" s="16"/>
      <c r="T22" s="16"/>
    </row>
    <row r="23" spans="1:20" ht="30" customHeight="1">
      <c r="A23" s="16"/>
      <c r="B23" s="73"/>
      <c r="C23" s="73"/>
      <c r="D23" s="73"/>
      <c r="E23" s="73"/>
      <c r="F23" s="73"/>
      <c r="G23" s="73"/>
      <c r="H23" s="73"/>
      <c r="I23" s="73"/>
      <c r="J23" s="73"/>
      <c r="K23" s="73"/>
      <c r="L23" s="73"/>
      <c r="M23" s="73"/>
      <c r="N23" s="73"/>
      <c r="O23" s="73"/>
      <c r="P23" s="40" t="s">
        <v>60</v>
      </c>
      <c r="Q23" s="27"/>
      <c r="R23" s="44">
        <f>R22+Période2!R23</f>
        <v>0</v>
      </c>
      <c r="S23" s="16"/>
      <c r="T23" s="16"/>
    </row>
    <row r="24" spans="1:20" ht="324.75" customHeight="1">
      <c r="A24" s="16"/>
      <c r="B24" s="3"/>
      <c r="C24" s="3"/>
      <c r="D24" s="3"/>
      <c r="E24" s="3"/>
      <c r="F24" s="3"/>
      <c r="G24" s="3"/>
      <c r="H24" s="3"/>
      <c r="I24" s="3"/>
      <c r="J24" s="3"/>
      <c r="K24" s="3"/>
      <c r="L24" s="3"/>
      <c r="M24" s="3"/>
      <c r="N24" s="3"/>
      <c r="O24" s="3"/>
      <c r="P24" s="3"/>
      <c r="Q24" s="3"/>
      <c r="R24" s="3"/>
      <c r="S24" s="16"/>
      <c r="T24" s="16"/>
    </row>
    <row r="25" spans="1:20" ht="15" customHeight="1">
      <c r="A25" s="16"/>
      <c r="B25" s="16"/>
      <c r="C25" s="16"/>
      <c r="D25" s="16"/>
      <c r="E25" s="16"/>
      <c r="F25" s="16"/>
      <c r="G25" s="16"/>
      <c r="H25" s="16"/>
      <c r="I25" s="16"/>
      <c r="J25" s="16"/>
      <c r="K25" s="16"/>
      <c r="L25" s="16"/>
      <c r="M25" s="16"/>
      <c r="N25" s="16"/>
      <c r="O25" s="16"/>
      <c r="P25" s="16"/>
      <c r="Q25" s="16"/>
      <c r="R25" s="16"/>
      <c r="S25" s="16"/>
      <c r="T25" s="16"/>
    </row>
  </sheetData>
  <sheetProtection password="DC57" sheet="1" formatRows="0" selectLockedCells="1"/>
  <mergeCells count="93">
    <mergeCell ref="C19:D19"/>
    <mergeCell ref="J19:K19"/>
    <mergeCell ref="P19:P20"/>
    <mergeCell ref="Q19:Q20"/>
    <mergeCell ref="R19:R20"/>
    <mergeCell ref="B20:D20"/>
    <mergeCell ref="E20:F20"/>
    <mergeCell ref="G20:H20"/>
    <mergeCell ref="I20:K20"/>
    <mergeCell ref="N20:O20"/>
    <mergeCell ref="C17:D17"/>
    <mergeCell ref="J17:K17"/>
    <mergeCell ref="P17:P18"/>
    <mergeCell ref="Q17:Q18"/>
    <mergeCell ref="R17:R18"/>
    <mergeCell ref="B18:D18"/>
    <mergeCell ref="E18:F18"/>
    <mergeCell ref="G18:H18"/>
    <mergeCell ref="I18:K18"/>
    <mergeCell ref="N18:O18"/>
    <mergeCell ref="C15:D15"/>
    <mergeCell ref="J15:K15"/>
    <mergeCell ref="P15:P16"/>
    <mergeCell ref="Q15:Q16"/>
    <mergeCell ref="R15:R16"/>
    <mergeCell ref="B16:D16"/>
    <mergeCell ref="E16:F16"/>
    <mergeCell ref="G16:H16"/>
    <mergeCell ref="I16:K16"/>
    <mergeCell ref="N16:O16"/>
    <mergeCell ref="C13:D13"/>
    <mergeCell ref="J13:K13"/>
    <mergeCell ref="P13:P14"/>
    <mergeCell ref="Q13:Q14"/>
    <mergeCell ref="R13:R14"/>
    <mergeCell ref="B14:D14"/>
    <mergeCell ref="E14:F14"/>
    <mergeCell ref="G14:H14"/>
    <mergeCell ref="I14:K14"/>
    <mergeCell ref="N14:O14"/>
    <mergeCell ref="C11:D11"/>
    <mergeCell ref="J11:K11"/>
    <mergeCell ref="P11:P12"/>
    <mergeCell ref="Q11:Q12"/>
    <mergeCell ref="R11:R12"/>
    <mergeCell ref="B12:D12"/>
    <mergeCell ref="E12:F12"/>
    <mergeCell ref="G12:H12"/>
    <mergeCell ref="I12:K12"/>
    <mergeCell ref="N12:O12"/>
    <mergeCell ref="C9:D9"/>
    <mergeCell ref="J9:K9"/>
    <mergeCell ref="P9:P10"/>
    <mergeCell ref="Q9:Q10"/>
    <mergeCell ref="R9:R10"/>
    <mergeCell ref="B10:D10"/>
    <mergeCell ref="E10:F10"/>
    <mergeCell ref="G10:H10"/>
    <mergeCell ref="I10:K10"/>
    <mergeCell ref="N10:O10"/>
    <mergeCell ref="P7:P8"/>
    <mergeCell ref="Q7:Q8"/>
    <mergeCell ref="R7:R8"/>
    <mergeCell ref="B8:D8"/>
    <mergeCell ref="E8:F8"/>
    <mergeCell ref="G8:H8"/>
    <mergeCell ref="I8:K8"/>
    <mergeCell ref="N8:O8"/>
    <mergeCell ref="L8:M8"/>
    <mergeCell ref="B6:D6"/>
    <mergeCell ref="E6:F6"/>
    <mergeCell ref="G6:H6"/>
    <mergeCell ref="I6:K6"/>
    <mergeCell ref="N6:O6"/>
    <mergeCell ref="C7:D7"/>
    <mergeCell ref="J7:K7"/>
    <mergeCell ref="L6:M6"/>
    <mergeCell ref="B5:R5"/>
    <mergeCell ref="B21:R21"/>
    <mergeCell ref="B23:O23"/>
    <mergeCell ref="B22:O22"/>
    <mergeCell ref="D2:F2"/>
    <mergeCell ref="N2:P2"/>
    <mergeCell ref="D3:F3"/>
    <mergeCell ref="N3:P3"/>
    <mergeCell ref="D4:F4"/>
    <mergeCell ref="H4:J4"/>
    <mergeCell ref="L10:M10"/>
    <mergeCell ref="L12:M12"/>
    <mergeCell ref="L14:M14"/>
    <mergeCell ref="L16:M16"/>
    <mergeCell ref="L18:M18"/>
    <mergeCell ref="L20:M20"/>
  </mergeCells>
  <dataValidations count="2">
    <dataValidation type="time" allowBlank="1" showErrorMessage="1" error="Soit le format horaire n'est pas respecté, soit l'horaire saisi est impossible pour une journée." sqref="C7 F7 H7 J7 O7 F9 H9 J9 O9 C11 F11 H11 J11 O11 C13 F13 H13 J13 O13 C15 F15 H15 J15 O15 C17 F17 H17 J17 O17 C19 F19 H19 J19 O19 M7 M9 M11 M13 M15 M17 M19">
      <formula1>0</formula1>
      <formula2>0.4166666666666667</formula2>
    </dataValidation>
    <dataValidation type="list" allowBlank="1" showErrorMessage="1" sqref="B8:E8 G8 I8:J8 N8 B10:E10 G10 I10:J10 N10 B12:E12 G12 I12:J12 N12 B14:E14 G14 I14:J14 N14 B16:E16 G16 I16:J16 N16 B18:E18 G18 I18:J18 N18 G20 C20:E20 B20:B21 N20 I20:J20 L8 L10 L12 L14 L16 L18 L20">
      <formula1>Exercice</formula1>
      <formula2>0</formula2>
    </dataValidation>
  </dataValidations>
  <printOptions horizontalCentered="1" verticalCentered="1"/>
  <pageMargins left="0.39375" right="0.39375" top="0.39375" bottom="0.39375" header="0.5118055555555555" footer="0.5118055555555555"/>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codeName="Feuil8"/>
  <dimension ref="A1:T27"/>
  <sheetViews>
    <sheetView showGridLines="0" showRowColHeaders="0" zoomScalePageLayoutView="0" workbookViewId="0" topLeftCell="A1">
      <selection activeCell="C9" sqref="C9:D9"/>
    </sheetView>
  </sheetViews>
  <sheetFormatPr defaultColWidth="12.421875" defaultRowHeight="12.75"/>
  <cols>
    <col min="1" max="1" width="5.7109375" style="1" customWidth="1"/>
    <col min="2" max="2" width="10.7109375" style="1" customWidth="1"/>
    <col min="3" max="3" width="2.7109375" style="1" customWidth="1"/>
    <col min="4" max="4" width="8.7109375" style="2" customWidth="1"/>
    <col min="5" max="8" width="10.7109375" style="2" customWidth="1"/>
    <col min="9" max="9" width="10.7109375" style="1" customWidth="1"/>
    <col min="10" max="10" width="8.7109375" style="1" customWidth="1"/>
    <col min="11" max="11" width="2.7109375" style="1" customWidth="1"/>
    <col min="12" max="15" width="10.7109375" style="1" customWidth="1"/>
    <col min="16" max="16" width="12.7109375" style="1" customWidth="1"/>
    <col min="17" max="17" width="9.28125" style="1" hidden="1" customWidth="1"/>
    <col min="18" max="18" width="12.7109375" style="1" customWidth="1"/>
    <col min="19" max="19" width="125.7109375" style="1" customWidth="1"/>
    <col min="20" max="16384" width="12.421875" style="1" customWidth="1"/>
  </cols>
  <sheetData>
    <row r="1" spans="1:20" ht="18" customHeight="1">
      <c r="A1" s="16"/>
      <c r="B1" s="16"/>
      <c r="C1" s="16"/>
      <c r="D1" s="16"/>
      <c r="E1" s="16"/>
      <c r="F1" s="16"/>
      <c r="G1" s="16"/>
      <c r="H1" s="16"/>
      <c r="I1" s="16"/>
      <c r="J1" s="16"/>
      <c r="K1" s="16"/>
      <c r="L1" s="16"/>
      <c r="M1" s="16"/>
      <c r="N1" s="16"/>
      <c r="O1" s="16"/>
      <c r="P1" s="16"/>
      <c r="Q1" s="16"/>
      <c r="R1" s="28"/>
      <c r="S1" s="28"/>
      <c r="T1" s="28"/>
    </row>
    <row r="2" spans="1:20" ht="18" customHeight="1">
      <c r="A2" s="16"/>
      <c r="B2" s="1" t="s">
        <v>2</v>
      </c>
      <c r="C2" s="2" t="s">
        <v>3</v>
      </c>
      <c r="D2" s="75">
        <f>IF(Notice!D6="","",Notice!D6)</f>
      </c>
      <c r="E2" s="75"/>
      <c r="F2" s="75"/>
      <c r="H2" s="1" t="s">
        <v>5</v>
      </c>
      <c r="K2" s="2" t="s">
        <v>3</v>
      </c>
      <c r="L2" s="2"/>
      <c r="M2" s="2"/>
      <c r="N2" s="71">
        <f>IF(Notice!D9="","",Notice!D9)</f>
      </c>
      <c r="O2" s="71"/>
      <c r="P2" s="71"/>
      <c r="R2" s="12"/>
      <c r="S2" s="29"/>
      <c r="T2" s="28"/>
    </row>
    <row r="3" spans="1:20" ht="18" customHeight="1">
      <c r="A3" s="16"/>
      <c r="B3" s="1" t="s">
        <v>4</v>
      </c>
      <c r="C3" s="2" t="s">
        <v>3</v>
      </c>
      <c r="D3" s="75">
        <f>IF(Notice!D7="","",Notice!D7)</f>
      </c>
      <c r="E3" s="75"/>
      <c r="F3" s="75"/>
      <c r="H3" s="1" t="s">
        <v>6</v>
      </c>
      <c r="K3" s="2" t="s">
        <v>3</v>
      </c>
      <c r="L3" s="2"/>
      <c r="M3" s="2"/>
      <c r="N3" s="71">
        <f>IF(Notice!D10="","",Notice!D10)</f>
      </c>
      <c r="O3" s="71"/>
      <c r="P3" s="71"/>
      <c r="R3" s="12"/>
      <c r="S3" s="29"/>
      <c r="T3" s="28"/>
    </row>
    <row r="4" spans="1:20" ht="18" customHeight="1">
      <c r="A4" s="16"/>
      <c r="B4" s="1" t="s">
        <v>48</v>
      </c>
      <c r="C4" s="2" t="s">
        <v>3</v>
      </c>
      <c r="D4" s="76">
        <f>IF(Notice!D8="","",Notice!D8)</f>
      </c>
      <c r="E4" s="76"/>
      <c r="F4" s="76"/>
      <c r="G4" s="1"/>
      <c r="H4" s="71" t="s">
        <v>61</v>
      </c>
      <c r="I4" s="71"/>
      <c r="J4" s="71"/>
      <c r="K4" s="2" t="s">
        <v>3</v>
      </c>
      <c r="L4" s="2"/>
      <c r="M4" s="2"/>
      <c r="N4" s="1" t="str">
        <f>Notice!H27</f>
        <v>Zone A</v>
      </c>
      <c r="R4" s="12"/>
      <c r="S4" s="29"/>
      <c r="T4" s="30"/>
    </row>
    <row r="5" spans="1:20" ht="18" customHeight="1">
      <c r="A5" s="16"/>
      <c r="B5" s="65"/>
      <c r="C5" s="65"/>
      <c r="D5" s="65"/>
      <c r="E5" s="65"/>
      <c r="F5" s="65"/>
      <c r="G5" s="65"/>
      <c r="H5" s="65"/>
      <c r="I5" s="65"/>
      <c r="J5" s="65"/>
      <c r="K5" s="65"/>
      <c r="L5" s="65"/>
      <c r="M5" s="65"/>
      <c r="N5" s="65"/>
      <c r="O5" s="65"/>
      <c r="P5" s="65"/>
      <c r="Q5" s="65"/>
      <c r="R5" s="65"/>
      <c r="S5" s="29"/>
      <c r="T5" s="43"/>
    </row>
    <row r="6" spans="1:20" ht="30" customHeight="1" thickBot="1">
      <c r="A6" s="16"/>
      <c r="B6" s="77" t="s">
        <v>49</v>
      </c>
      <c r="C6" s="77"/>
      <c r="D6" s="77"/>
      <c r="E6" s="77" t="s">
        <v>50</v>
      </c>
      <c r="F6" s="77"/>
      <c r="G6" s="77" t="s">
        <v>51</v>
      </c>
      <c r="H6" s="77"/>
      <c r="I6" s="77" t="s">
        <v>52</v>
      </c>
      <c r="J6" s="77"/>
      <c r="K6" s="77"/>
      <c r="L6" s="77" t="s">
        <v>53</v>
      </c>
      <c r="M6" s="77"/>
      <c r="N6" s="77" t="s">
        <v>66</v>
      </c>
      <c r="O6" s="77"/>
      <c r="P6" s="17" t="s">
        <v>54</v>
      </c>
      <c r="Q6" s="31">
        <v>1</v>
      </c>
      <c r="R6" s="32" t="s">
        <v>55</v>
      </c>
      <c r="S6" s="29"/>
      <c r="T6" s="33"/>
    </row>
    <row r="7" spans="1:20" ht="18" customHeight="1" hidden="1" thickBot="1">
      <c r="A7" s="16"/>
      <c r="B7" s="20">
        <v>42422</v>
      </c>
      <c r="C7" s="78" t="s">
        <v>56</v>
      </c>
      <c r="D7" s="78"/>
      <c r="E7" s="22">
        <f>B7+1</f>
        <v>42423</v>
      </c>
      <c r="F7" s="21" t="s">
        <v>56</v>
      </c>
      <c r="G7" s="23">
        <f>E7+1</f>
        <v>42424</v>
      </c>
      <c r="H7" s="21" t="s">
        <v>56</v>
      </c>
      <c r="I7" s="23">
        <f>G7+1</f>
        <v>42425</v>
      </c>
      <c r="J7" s="78" t="s">
        <v>56</v>
      </c>
      <c r="K7" s="78"/>
      <c r="L7" s="20">
        <f>I7+1</f>
        <v>42426</v>
      </c>
      <c r="M7" s="24" t="s">
        <v>56</v>
      </c>
      <c r="N7" s="20">
        <f>L7+1</f>
        <v>42427</v>
      </c>
      <c r="O7" s="24" t="s">
        <v>56</v>
      </c>
      <c r="P7" s="79">
        <f>IF(ISNUMBER(C7),C7,0)+IF(ISNUMBER(F7),F7,0)+IF(ISNUMBER(H7),H7,0)+IF(ISNUMBER(J7),J7,0)+IF(ISNUMBER(M7),M7,0)+IF(ISNUMBER(O7),O7,0)</f>
        <v>0</v>
      </c>
      <c r="Q7" s="80">
        <f>IF(P7&gt;0,IF(P7-$Q$6*Notice!$D$16&gt;0,P7-$Q$6*Notice!$D$16,0),0)</f>
        <v>0</v>
      </c>
      <c r="R7" s="81" t="str">
        <f>TEXT(Q7,"hh:mm")</f>
        <v>00:00</v>
      </c>
      <c r="S7" s="29"/>
      <c r="T7" s="33"/>
    </row>
    <row r="8" spans="1:20" ht="18" customHeight="1" hidden="1" thickBot="1">
      <c r="A8" s="16"/>
      <c r="B8" s="82" t="s">
        <v>57</v>
      </c>
      <c r="C8" s="82"/>
      <c r="D8" s="82"/>
      <c r="E8" s="83" t="s">
        <v>57</v>
      </c>
      <c r="F8" s="83"/>
      <c r="G8" s="82" t="s">
        <v>57</v>
      </c>
      <c r="H8" s="82"/>
      <c r="I8" s="82" t="s">
        <v>57</v>
      </c>
      <c r="J8" s="82"/>
      <c r="K8" s="82"/>
      <c r="L8" s="72" t="s">
        <v>57</v>
      </c>
      <c r="M8" s="72"/>
      <c r="N8" s="72" t="s">
        <v>57</v>
      </c>
      <c r="O8" s="72"/>
      <c r="P8" s="79"/>
      <c r="Q8" s="80"/>
      <c r="R8" s="81"/>
      <c r="S8" s="29"/>
      <c r="T8" s="33"/>
    </row>
    <row r="9" spans="1:20" ht="18" customHeight="1" thickBot="1">
      <c r="A9" s="16"/>
      <c r="B9" s="20">
        <f>B7+7</f>
        <v>42429</v>
      </c>
      <c r="C9" s="78" t="s">
        <v>56</v>
      </c>
      <c r="D9" s="78"/>
      <c r="E9" s="22">
        <f>B9+1</f>
        <v>42430</v>
      </c>
      <c r="F9" s="21" t="s">
        <v>56</v>
      </c>
      <c r="G9" s="23">
        <f>E9+1</f>
        <v>42431</v>
      </c>
      <c r="H9" s="21" t="s">
        <v>56</v>
      </c>
      <c r="I9" s="23">
        <f>G9+1</f>
        <v>42432</v>
      </c>
      <c r="J9" s="78" t="s">
        <v>56</v>
      </c>
      <c r="K9" s="78"/>
      <c r="L9" s="20">
        <f>I9+1</f>
        <v>42433</v>
      </c>
      <c r="M9" s="24" t="s">
        <v>56</v>
      </c>
      <c r="N9" s="20">
        <f>L9+1</f>
        <v>42434</v>
      </c>
      <c r="O9" s="24" t="s">
        <v>56</v>
      </c>
      <c r="P9" s="79">
        <f>IF(ISNUMBER(C9),C9,0)+IF(ISNUMBER(F9),F9,0)+IF(ISNUMBER(H9),H9,0)+IF(ISNUMBER(J9),J9,0)+IF(ISNUMBER(M9),M9,0)+IF(ISNUMBER(O9),O9,0)</f>
        <v>0</v>
      </c>
      <c r="Q9" s="80">
        <f>IF(P9&gt;0,IF(P9-$Q$6*Notice!$D$16&gt;0,P9-$Q$6*Notice!$D$16,0),0)</f>
        <v>0</v>
      </c>
      <c r="R9" s="81" t="str">
        <f>TEXT(Q9,"hh:mm")</f>
        <v>00:00</v>
      </c>
      <c r="S9" s="29"/>
      <c r="T9" s="33"/>
    </row>
    <row r="10" spans="1:20" ht="18" customHeight="1" thickBot="1">
      <c r="A10" s="16"/>
      <c r="B10" s="82" t="s">
        <v>57</v>
      </c>
      <c r="C10" s="82"/>
      <c r="D10" s="82"/>
      <c r="E10" s="83" t="s">
        <v>57</v>
      </c>
      <c r="F10" s="83"/>
      <c r="G10" s="82" t="s">
        <v>57</v>
      </c>
      <c r="H10" s="82"/>
      <c r="I10" s="82" t="s">
        <v>57</v>
      </c>
      <c r="J10" s="82"/>
      <c r="K10" s="82"/>
      <c r="L10" s="72" t="s">
        <v>57</v>
      </c>
      <c r="M10" s="72"/>
      <c r="N10" s="72" t="s">
        <v>57</v>
      </c>
      <c r="O10" s="72"/>
      <c r="P10" s="79"/>
      <c r="Q10" s="80"/>
      <c r="R10" s="81"/>
      <c r="S10" s="29"/>
      <c r="T10" s="33"/>
    </row>
    <row r="11" spans="1:20" ht="18" customHeight="1" thickBot="1">
      <c r="A11" s="16"/>
      <c r="B11" s="20">
        <f>B9+7</f>
        <v>42436</v>
      </c>
      <c r="C11" s="78" t="s">
        <v>56</v>
      </c>
      <c r="D11" s="78"/>
      <c r="E11" s="22">
        <f>B11+1</f>
        <v>42437</v>
      </c>
      <c r="F11" s="21" t="s">
        <v>56</v>
      </c>
      <c r="G11" s="23">
        <f>E11+1</f>
        <v>42438</v>
      </c>
      <c r="H11" s="21" t="s">
        <v>56</v>
      </c>
      <c r="I11" s="23">
        <f>G11+1</f>
        <v>42439</v>
      </c>
      <c r="J11" s="78" t="s">
        <v>56</v>
      </c>
      <c r="K11" s="78"/>
      <c r="L11" s="20">
        <f>I11+1</f>
        <v>42440</v>
      </c>
      <c r="M11" s="24" t="s">
        <v>56</v>
      </c>
      <c r="N11" s="20">
        <f>L11+1</f>
        <v>42441</v>
      </c>
      <c r="O11" s="24" t="s">
        <v>56</v>
      </c>
      <c r="P11" s="79">
        <f>IF(ISNUMBER(C11),C11,0)+IF(ISNUMBER(F11),F11,0)+IF(ISNUMBER(H11),H11,0)+IF(ISNUMBER(J11),J11,0)+IF(ISNUMBER(M11),M11,0)+IF(ISNUMBER(O11),O11,0)</f>
        <v>0</v>
      </c>
      <c r="Q11" s="80">
        <f>IF(P11&gt;0,IF(P11-$Q$6*Notice!$D$16&gt;0,P11-$Q$6*Notice!$D$16,0),0)</f>
        <v>0</v>
      </c>
      <c r="R11" s="81" t="str">
        <f>TEXT(Q11,"hh:mm")</f>
        <v>00:00</v>
      </c>
      <c r="S11" s="29"/>
      <c r="T11" s="33"/>
    </row>
    <row r="12" spans="1:20" ht="18" customHeight="1" thickBot="1">
      <c r="A12" s="16"/>
      <c r="B12" s="82" t="s">
        <v>57</v>
      </c>
      <c r="C12" s="82"/>
      <c r="D12" s="82"/>
      <c r="E12" s="83" t="s">
        <v>57</v>
      </c>
      <c r="F12" s="83"/>
      <c r="G12" s="82" t="s">
        <v>57</v>
      </c>
      <c r="H12" s="82"/>
      <c r="I12" s="82" t="s">
        <v>57</v>
      </c>
      <c r="J12" s="82"/>
      <c r="K12" s="82"/>
      <c r="L12" s="72" t="s">
        <v>57</v>
      </c>
      <c r="M12" s="72"/>
      <c r="N12" s="72" t="s">
        <v>57</v>
      </c>
      <c r="O12" s="72"/>
      <c r="P12" s="79"/>
      <c r="Q12" s="80"/>
      <c r="R12" s="81"/>
      <c r="S12" s="29"/>
      <c r="T12" s="33"/>
    </row>
    <row r="13" spans="1:20" ht="18" customHeight="1" thickBot="1">
      <c r="A13" s="16"/>
      <c r="B13" s="20">
        <f>B11+7</f>
        <v>42443</v>
      </c>
      <c r="C13" s="78" t="s">
        <v>56</v>
      </c>
      <c r="D13" s="78"/>
      <c r="E13" s="22">
        <f>B13+1</f>
        <v>42444</v>
      </c>
      <c r="F13" s="21" t="s">
        <v>56</v>
      </c>
      <c r="G13" s="23">
        <f>E13+1</f>
        <v>42445</v>
      </c>
      <c r="H13" s="21" t="s">
        <v>56</v>
      </c>
      <c r="I13" s="23">
        <f>G13+1</f>
        <v>42446</v>
      </c>
      <c r="J13" s="78" t="s">
        <v>56</v>
      </c>
      <c r="K13" s="78"/>
      <c r="L13" s="20">
        <f>I13+1</f>
        <v>42447</v>
      </c>
      <c r="M13" s="24" t="s">
        <v>56</v>
      </c>
      <c r="N13" s="20">
        <f>L13+1</f>
        <v>42448</v>
      </c>
      <c r="O13" s="24" t="s">
        <v>56</v>
      </c>
      <c r="P13" s="79">
        <f>IF(ISNUMBER(C13),C13,0)+IF(ISNUMBER(F13),F13,0)+IF(ISNUMBER(H13),H13,0)+IF(ISNUMBER(J13),J13,0)+IF(ISNUMBER(M13),M13,0)+IF(ISNUMBER(O13),O13,0)</f>
        <v>0</v>
      </c>
      <c r="Q13" s="80">
        <f>IF(P13&gt;0,IF(P13-$Q$6*Notice!$D$16&gt;0,P13-$Q$6*Notice!$D$16,0),0)</f>
        <v>0</v>
      </c>
      <c r="R13" s="81" t="str">
        <f>TEXT(Q13,"hh:mm")</f>
        <v>00:00</v>
      </c>
      <c r="S13" s="29"/>
      <c r="T13" s="33"/>
    </row>
    <row r="14" spans="1:20" ht="18" customHeight="1" thickBot="1">
      <c r="A14" s="16"/>
      <c r="B14" s="82" t="s">
        <v>57</v>
      </c>
      <c r="C14" s="82"/>
      <c r="D14" s="82"/>
      <c r="E14" s="83" t="s">
        <v>57</v>
      </c>
      <c r="F14" s="83"/>
      <c r="G14" s="82" t="s">
        <v>57</v>
      </c>
      <c r="H14" s="82"/>
      <c r="I14" s="82" t="s">
        <v>57</v>
      </c>
      <c r="J14" s="82"/>
      <c r="K14" s="82"/>
      <c r="L14" s="72" t="s">
        <v>57</v>
      </c>
      <c r="M14" s="72"/>
      <c r="N14" s="72" t="s">
        <v>57</v>
      </c>
      <c r="O14" s="72"/>
      <c r="P14" s="79"/>
      <c r="Q14" s="80"/>
      <c r="R14" s="81"/>
      <c r="S14" s="29"/>
      <c r="T14" s="33"/>
    </row>
    <row r="15" spans="1:20" ht="18" customHeight="1" thickBot="1">
      <c r="A15" s="16"/>
      <c r="B15" s="20">
        <f>B13+7</f>
        <v>42450</v>
      </c>
      <c r="C15" s="78" t="s">
        <v>56</v>
      </c>
      <c r="D15" s="78"/>
      <c r="E15" s="22">
        <f>B15+1</f>
        <v>42451</v>
      </c>
      <c r="F15" s="21" t="s">
        <v>56</v>
      </c>
      <c r="G15" s="23">
        <f>E15+1</f>
        <v>42452</v>
      </c>
      <c r="H15" s="21" t="s">
        <v>56</v>
      </c>
      <c r="I15" s="23">
        <f>G15+1</f>
        <v>42453</v>
      </c>
      <c r="J15" s="78" t="s">
        <v>56</v>
      </c>
      <c r="K15" s="78"/>
      <c r="L15" s="20">
        <f>I15+1</f>
        <v>42454</v>
      </c>
      <c r="M15" s="24" t="s">
        <v>56</v>
      </c>
      <c r="N15" s="20">
        <f>L15+1</f>
        <v>42455</v>
      </c>
      <c r="O15" s="24" t="s">
        <v>56</v>
      </c>
      <c r="P15" s="79">
        <f>IF(ISNUMBER(C15),C15,0)+IF(ISNUMBER(F15),F15,0)+IF(ISNUMBER(H15),H15,0)+IF(ISNUMBER(J15),J15,0)+IF(ISNUMBER(M15),M15,0)+IF(ISNUMBER(O15),O15,0)</f>
        <v>0</v>
      </c>
      <c r="Q15" s="80">
        <f>IF(P15&gt;0,IF(P15-$Q$6*Notice!$D$16&gt;0,P15-$Q$6*Notice!$D$16,0),0)</f>
        <v>0</v>
      </c>
      <c r="R15" s="81" t="str">
        <f>TEXT(Q15,"hh:mm")</f>
        <v>00:00</v>
      </c>
      <c r="S15" s="29"/>
      <c r="T15" s="33"/>
    </row>
    <row r="16" spans="1:20" ht="18" customHeight="1" thickBot="1">
      <c r="A16" s="16"/>
      <c r="B16" s="82" t="s">
        <v>57</v>
      </c>
      <c r="C16" s="82"/>
      <c r="D16" s="82"/>
      <c r="E16" s="83" t="s">
        <v>57</v>
      </c>
      <c r="F16" s="83"/>
      <c r="G16" s="82" t="s">
        <v>57</v>
      </c>
      <c r="H16" s="82"/>
      <c r="I16" s="82" t="s">
        <v>57</v>
      </c>
      <c r="J16" s="82"/>
      <c r="K16" s="82"/>
      <c r="L16" s="72" t="s">
        <v>57</v>
      </c>
      <c r="M16" s="72"/>
      <c r="N16" s="72" t="s">
        <v>57</v>
      </c>
      <c r="O16" s="72"/>
      <c r="P16" s="79"/>
      <c r="Q16" s="80"/>
      <c r="R16" s="81"/>
      <c r="S16" s="29"/>
      <c r="T16" s="33"/>
    </row>
    <row r="17" spans="1:20" ht="18" customHeight="1" thickBot="1">
      <c r="A17" s="16"/>
      <c r="B17" s="20">
        <f>B15+7</f>
        <v>42457</v>
      </c>
      <c r="C17" s="89" t="s">
        <v>59</v>
      </c>
      <c r="D17" s="89"/>
      <c r="E17" s="22">
        <f>B17+1</f>
        <v>42458</v>
      </c>
      <c r="F17" s="21" t="s">
        <v>56</v>
      </c>
      <c r="G17" s="23">
        <f>E17+1</f>
        <v>42459</v>
      </c>
      <c r="H17" s="21" t="s">
        <v>56</v>
      </c>
      <c r="I17" s="23">
        <f>G17+1</f>
        <v>42460</v>
      </c>
      <c r="J17" s="78" t="s">
        <v>56</v>
      </c>
      <c r="K17" s="78"/>
      <c r="L17" s="20">
        <f>I17+1</f>
        <v>42461</v>
      </c>
      <c r="M17" s="24" t="s">
        <v>56</v>
      </c>
      <c r="N17" s="20">
        <f>L17+1</f>
        <v>42462</v>
      </c>
      <c r="O17" s="24" t="s">
        <v>56</v>
      </c>
      <c r="P17" s="79">
        <f>IF(ISNUMBER(C17),C17,0)+IF(ISNUMBER(F17),F17,0)+IF(ISNUMBER(H17),H17,0)+IF(ISNUMBER(J17),J17,0)+IF(ISNUMBER(M17),M17,0)+IF(ISNUMBER(O17),O17,0)</f>
        <v>0</v>
      </c>
      <c r="Q17" s="80">
        <f>IF(P17&gt;0,IF(P17-$Q$6*Notice!$D$16&gt;0,P17-$Q$6*Notice!$D$16,0),0)</f>
        <v>0</v>
      </c>
      <c r="R17" s="81" t="str">
        <f>TEXT(Q17,"hh:mm")</f>
        <v>00:00</v>
      </c>
      <c r="S17" s="29"/>
      <c r="T17" s="33"/>
    </row>
    <row r="18" spans="1:20" ht="18" customHeight="1" thickBot="1">
      <c r="A18" s="16"/>
      <c r="B18" s="87" t="s">
        <v>57</v>
      </c>
      <c r="C18" s="87"/>
      <c r="D18" s="87"/>
      <c r="E18" s="83" t="s">
        <v>57</v>
      </c>
      <c r="F18" s="83"/>
      <c r="G18" s="82" t="s">
        <v>57</v>
      </c>
      <c r="H18" s="82"/>
      <c r="I18" s="82" t="s">
        <v>57</v>
      </c>
      <c r="J18" s="82"/>
      <c r="K18" s="82"/>
      <c r="L18" s="72" t="s">
        <v>57</v>
      </c>
      <c r="M18" s="72"/>
      <c r="N18" s="72" t="s">
        <v>57</v>
      </c>
      <c r="O18" s="72"/>
      <c r="P18" s="79"/>
      <c r="Q18" s="80"/>
      <c r="R18" s="81"/>
      <c r="S18" s="29"/>
      <c r="T18" s="33"/>
    </row>
    <row r="19" spans="1:20" ht="18" customHeight="1" thickBot="1">
      <c r="A19" s="16"/>
      <c r="B19" s="20">
        <f>B17+7</f>
        <v>42464</v>
      </c>
      <c r="C19" s="78" t="s">
        <v>56</v>
      </c>
      <c r="D19" s="78"/>
      <c r="E19" s="22">
        <f>B19+1</f>
        <v>42465</v>
      </c>
      <c r="F19" s="21" t="s">
        <v>56</v>
      </c>
      <c r="G19" s="23">
        <f>E19+1</f>
        <v>42466</v>
      </c>
      <c r="H19" s="21" t="s">
        <v>56</v>
      </c>
      <c r="I19" s="23">
        <f>G19+1</f>
        <v>42467</v>
      </c>
      <c r="J19" s="78" t="s">
        <v>56</v>
      </c>
      <c r="K19" s="78"/>
      <c r="L19" s="20">
        <f>I19+1</f>
        <v>42468</v>
      </c>
      <c r="M19" s="24" t="s">
        <v>56</v>
      </c>
      <c r="N19" s="20">
        <f>L19+1</f>
        <v>42469</v>
      </c>
      <c r="O19" s="24" t="s">
        <v>56</v>
      </c>
      <c r="P19" s="79">
        <f>IF(ISNUMBER(C19),C19,0)+IF(ISNUMBER(F19),F19,0)+IF(ISNUMBER(H19),H19,0)+IF(ISNUMBER(J19),J19,0)+IF(ISNUMBER(M19),M19,0)+IF(ISNUMBER(O19),O19,0)</f>
        <v>0</v>
      </c>
      <c r="Q19" s="80">
        <f>IF(P19&gt;0,IF(P19-$Q$6*Notice!$D$16&gt;0,P19-$Q$6*Notice!$D$16,0),0)</f>
        <v>0</v>
      </c>
      <c r="R19" s="81" t="str">
        <f>TEXT(Q19,"hh:mm")</f>
        <v>00:00</v>
      </c>
      <c r="S19" s="29"/>
      <c r="T19" s="34"/>
    </row>
    <row r="20" spans="1:20" ht="18" customHeight="1" thickBot="1">
      <c r="A20" s="16"/>
      <c r="B20" s="82" t="s">
        <v>57</v>
      </c>
      <c r="C20" s="82"/>
      <c r="D20" s="82"/>
      <c r="E20" s="83" t="s">
        <v>57</v>
      </c>
      <c r="F20" s="83"/>
      <c r="G20" s="82" t="s">
        <v>57</v>
      </c>
      <c r="H20" s="82"/>
      <c r="I20" s="82" t="s">
        <v>57</v>
      </c>
      <c r="J20" s="82"/>
      <c r="K20" s="82"/>
      <c r="L20" s="72" t="s">
        <v>57</v>
      </c>
      <c r="M20" s="72"/>
      <c r="N20" s="72" t="s">
        <v>57</v>
      </c>
      <c r="O20" s="72"/>
      <c r="P20" s="79"/>
      <c r="Q20" s="80"/>
      <c r="R20" s="81"/>
      <c r="S20" s="29"/>
      <c r="T20" s="35"/>
    </row>
    <row r="21" spans="1:20" ht="18" customHeight="1" hidden="1" thickBot="1">
      <c r="A21" s="16"/>
      <c r="B21" s="20">
        <f>B19+7</f>
        <v>42471</v>
      </c>
      <c r="C21" s="78" t="s">
        <v>56</v>
      </c>
      <c r="D21" s="78"/>
      <c r="E21" s="22">
        <f>B21+1</f>
        <v>42472</v>
      </c>
      <c r="F21" s="21" t="s">
        <v>56</v>
      </c>
      <c r="G21" s="23">
        <f>E21+1</f>
        <v>42473</v>
      </c>
      <c r="H21" s="21" t="s">
        <v>56</v>
      </c>
      <c r="I21" s="23">
        <f>G21+1</f>
        <v>42474</v>
      </c>
      <c r="J21" s="78" t="s">
        <v>56</v>
      </c>
      <c r="K21" s="78"/>
      <c r="L21" s="20">
        <f>I21+1</f>
        <v>42475</v>
      </c>
      <c r="M21" s="24" t="s">
        <v>56</v>
      </c>
      <c r="N21" s="20">
        <f>L21+1</f>
        <v>42476</v>
      </c>
      <c r="O21" s="24" t="s">
        <v>56</v>
      </c>
      <c r="P21" s="79">
        <f>IF(ISNUMBER(C21),C21,0)+IF(ISNUMBER(F21),F21,0)+IF(ISNUMBER(H21),H21,0)+IF(ISNUMBER(J21),J21,0)+IF(ISNUMBER(M21),M21,0)+IF(ISNUMBER(O21),O21,0)</f>
        <v>0</v>
      </c>
      <c r="Q21" s="80">
        <f>IF(P21&gt;0,IF(P21-$Q$6*Notice!$D$16&gt;0,P21-$Q$6*Notice!$D$16,0),0)</f>
        <v>0</v>
      </c>
      <c r="R21" s="81" t="str">
        <f>TEXT(Q21,"hh:mm")</f>
        <v>00:00</v>
      </c>
      <c r="S21" s="29"/>
      <c r="T21" s="45"/>
    </row>
    <row r="22" spans="1:20" ht="18" customHeight="1" hidden="1" thickBot="1">
      <c r="A22" s="16"/>
      <c r="B22" s="82" t="s">
        <v>57</v>
      </c>
      <c r="C22" s="82"/>
      <c r="D22" s="82"/>
      <c r="E22" s="83" t="s">
        <v>57</v>
      </c>
      <c r="F22" s="83"/>
      <c r="G22" s="82" t="s">
        <v>57</v>
      </c>
      <c r="H22" s="82"/>
      <c r="I22" s="82" t="s">
        <v>57</v>
      </c>
      <c r="J22" s="82"/>
      <c r="K22" s="82"/>
      <c r="L22" s="72" t="s">
        <v>57</v>
      </c>
      <c r="M22" s="72"/>
      <c r="N22" s="72" t="s">
        <v>57</v>
      </c>
      <c r="O22" s="72"/>
      <c r="P22" s="79"/>
      <c r="Q22" s="80"/>
      <c r="R22" s="81"/>
      <c r="S22" s="29"/>
      <c r="T22" s="45"/>
    </row>
    <row r="23" spans="1:20" ht="18" customHeight="1" thickBot="1">
      <c r="A23" s="16"/>
      <c r="B23" s="74"/>
      <c r="C23" s="74"/>
      <c r="D23" s="74"/>
      <c r="E23" s="74"/>
      <c r="F23" s="74"/>
      <c r="G23" s="74"/>
      <c r="H23" s="74"/>
      <c r="I23" s="74"/>
      <c r="J23" s="74"/>
      <c r="K23" s="74"/>
      <c r="L23" s="74"/>
      <c r="M23" s="74"/>
      <c r="N23" s="74"/>
      <c r="O23" s="74"/>
      <c r="P23" s="74"/>
      <c r="Q23" s="74"/>
      <c r="R23" s="74"/>
      <c r="S23" s="29"/>
      <c r="T23" s="38"/>
    </row>
    <row r="24" spans="1:20" ht="30" customHeight="1" thickBot="1">
      <c r="A24" s="16"/>
      <c r="B24" s="73" t="s">
        <v>69</v>
      </c>
      <c r="C24" s="73"/>
      <c r="D24" s="73"/>
      <c r="E24" s="73"/>
      <c r="F24" s="73"/>
      <c r="G24" s="73"/>
      <c r="H24" s="73"/>
      <c r="I24" s="73"/>
      <c r="J24" s="73"/>
      <c r="K24" s="73"/>
      <c r="L24" s="73"/>
      <c r="M24" s="73"/>
      <c r="N24" s="73"/>
      <c r="O24" s="73"/>
      <c r="P24" s="19" t="s">
        <v>58</v>
      </c>
      <c r="Q24" s="18"/>
      <c r="R24" s="39">
        <f>SUM(Q7:Q22)</f>
        <v>0</v>
      </c>
      <c r="S24" s="29"/>
      <c r="T24" s="38"/>
    </row>
    <row r="25" spans="1:20" ht="30" customHeight="1">
      <c r="A25" s="16"/>
      <c r="B25" s="84"/>
      <c r="C25" s="84"/>
      <c r="D25" s="84"/>
      <c r="E25" s="84"/>
      <c r="F25" s="84"/>
      <c r="G25" s="84"/>
      <c r="H25" s="84"/>
      <c r="I25" s="84"/>
      <c r="J25" s="84"/>
      <c r="K25" s="84"/>
      <c r="L25" s="84"/>
      <c r="M25" s="84"/>
      <c r="N25" s="84"/>
      <c r="O25" s="84"/>
      <c r="P25" s="40" t="s">
        <v>60</v>
      </c>
      <c r="Q25" s="27"/>
      <c r="R25" s="41">
        <f>R24+Période3!R23</f>
        <v>0</v>
      </c>
      <c r="S25" s="29"/>
      <c r="T25" s="38"/>
    </row>
    <row r="26" spans="1:20" ht="249.75" customHeight="1">
      <c r="A26" s="16"/>
      <c r="B26" s="3"/>
      <c r="C26" s="3"/>
      <c r="D26" s="3"/>
      <c r="E26" s="3"/>
      <c r="F26" s="3"/>
      <c r="G26" s="3"/>
      <c r="H26" s="3"/>
      <c r="I26" s="3"/>
      <c r="J26" s="3"/>
      <c r="K26" s="3"/>
      <c r="L26" s="3"/>
      <c r="M26" s="3"/>
      <c r="N26" s="3"/>
      <c r="O26" s="3"/>
      <c r="P26" s="3"/>
      <c r="Q26" s="3"/>
      <c r="R26" s="3"/>
      <c r="S26" s="16"/>
      <c r="T26" s="16"/>
    </row>
    <row r="27" spans="1:20" ht="15">
      <c r="A27" s="16"/>
      <c r="B27" s="16"/>
      <c r="C27" s="16"/>
      <c r="D27" s="16"/>
      <c r="E27" s="16"/>
      <c r="F27" s="16"/>
      <c r="G27" s="16"/>
      <c r="H27" s="16"/>
      <c r="I27" s="16"/>
      <c r="J27" s="16"/>
      <c r="K27" s="16"/>
      <c r="L27" s="16"/>
      <c r="M27" s="16"/>
      <c r="N27" s="16"/>
      <c r="O27" s="16"/>
      <c r="P27" s="16"/>
      <c r="Q27" s="16"/>
      <c r="R27" s="16"/>
      <c r="S27" s="16"/>
      <c r="T27" s="16"/>
    </row>
  </sheetData>
  <sheetProtection password="DC57" sheet="1" formatRows="0" selectLockedCells="1"/>
  <mergeCells count="104">
    <mergeCell ref="Q11:Q12"/>
    <mergeCell ref="R11:R12"/>
    <mergeCell ref="B12:D12"/>
    <mergeCell ref="E12:F12"/>
    <mergeCell ref="G12:H12"/>
    <mergeCell ref="I12:K12"/>
    <mergeCell ref="L12:M12"/>
    <mergeCell ref="N12:O12"/>
    <mergeCell ref="C9:D9"/>
    <mergeCell ref="J9:K9"/>
    <mergeCell ref="P9:P10"/>
    <mergeCell ref="Q9:Q10"/>
    <mergeCell ref="N10:O10"/>
    <mergeCell ref="C11:D11"/>
    <mergeCell ref="J11:K11"/>
    <mergeCell ref="P11:P12"/>
    <mergeCell ref="R9:R10"/>
    <mergeCell ref="B10:D10"/>
    <mergeCell ref="E10:F10"/>
    <mergeCell ref="G10:H10"/>
    <mergeCell ref="I10:K10"/>
    <mergeCell ref="L10:M10"/>
    <mergeCell ref="L14:M14"/>
    <mergeCell ref="L16:M16"/>
    <mergeCell ref="L18:M18"/>
    <mergeCell ref="L20:M20"/>
    <mergeCell ref="L22:M22"/>
    <mergeCell ref="C21:D21"/>
    <mergeCell ref="J21:K21"/>
    <mergeCell ref="C19:D19"/>
    <mergeCell ref="J19:K19"/>
    <mergeCell ref="C17:D17"/>
    <mergeCell ref="P21:P22"/>
    <mergeCell ref="Q21:Q22"/>
    <mergeCell ref="R21:R22"/>
    <mergeCell ref="B22:D22"/>
    <mergeCell ref="E22:F22"/>
    <mergeCell ref="G22:H22"/>
    <mergeCell ref="I22:K22"/>
    <mergeCell ref="N22:O22"/>
    <mergeCell ref="P19:P20"/>
    <mergeCell ref="Q19:Q20"/>
    <mergeCell ref="R19:R20"/>
    <mergeCell ref="B20:D20"/>
    <mergeCell ref="E20:F20"/>
    <mergeCell ref="G20:H20"/>
    <mergeCell ref="I20:K20"/>
    <mergeCell ref="N20:O20"/>
    <mergeCell ref="J17:K17"/>
    <mergeCell ref="P17:P18"/>
    <mergeCell ref="Q17:Q18"/>
    <mergeCell ref="R17:R18"/>
    <mergeCell ref="B18:D18"/>
    <mergeCell ref="E18:F18"/>
    <mergeCell ref="G18:H18"/>
    <mergeCell ref="I18:K18"/>
    <mergeCell ref="N18:O18"/>
    <mergeCell ref="C15:D15"/>
    <mergeCell ref="J15:K15"/>
    <mergeCell ref="P15:P16"/>
    <mergeCell ref="Q15:Q16"/>
    <mergeCell ref="R15:R16"/>
    <mergeCell ref="B16:D16"/>
    <mergeCell ref="E16:F16"/>
    <mergeCell ref="G16:H16"/>
    <mergeCell ref="I16:K16"/>
    <mergeCell ref="N16:O16"/>
    <mergeCell ref="C13:D13"/>
    <mergeCell ref="J13:K13"/>
    <mergeCell ref="P13:P14"/>
    <mergeCell ref="Q13:Q14"/>
    <mergeCell ref="R13:R14"/>
    <mergeCell ref="B14:D14"/>
    <mergeCell ref="E14:F14"/>
    <mergeCell ref="G14:H14"/>
    <mergeCell ref="I14:K14"/>
    <mergeCell ref="N14:O14"/>
    <mergeCell ref="P7:P8"/>
    <mergeCell ref="Q7:Q8"/>
    <mergeCell ref="R7:R8"/>
    <mergeCell ref="B8:D8"/>
    <mergeCell ref="E8:F8"/>
    <mergeCell ref="G8:H8"/>
    <mergeCell ref="I8:K8"/>
    <mergeCell ref="N8:O8"/>
    <mergeCell ref="L8:M8"/>
    <mergeCell ref="B6:D6"/>
    <mergeCell ref="E6:F6"/>
    <mergeCell ref="G6:H6"/>
    <mergeCell ref="I6:K6"/>
    <mergeCell ref="N6:O6"/>
    <mergeCell ref="C7:D7"/>
    <mergeCell ref="J7:K7"/>
    <mergeCell ref="L6:M6"/>
    <mergeCell ref="B5:R5"/>
    <mergeCell ref="B23:R23"/>
    <mergeCell ref="B25:O25"/>
    <mergeCell ref="B24:O24"/>
    <mergeCell ref="D2:F2"/>
    <mergeCell ref="N2:P2"/>
    <mergeCell ref="D3:F3"/>
    <mergeCell ref="N3:P3"/>
    <mergeCell ref="D4:F4"/>
    <mergeCell ref="H4:J4"/>
  </mergeCells>
  <dataValidations count="2">
    <dataValidation type="time" allowBlank="1" showErrorMessage="1" error="Soit le format horaire n'est pas respecté, soit l'horaire saisi est impossible pour une journée." sqref="C7 F7 H7 J7 O7 F13 H13 J13 O13 C15 F15 H15 J15 O15 M21 F17 H17 J17 O17 F19 H19 J19 O19 C21 F21 H21 J21 O21 M7 M13 M15 M17 M19 C19 F9 H9 J9 O9 M9 F11 H11 J11 O11 M11">
      <formula1>0</formula1>
      <formula2>0.4166666666666667</formula2>
    </dataValidation>
    <dataValidation type="list" allowBlank="1" showErrorMessage="1" sqref="G8 I8:J8 N8 L8 B14:E14 G14 I14:J14 N14 B16:E16 G16 I16:J16 N16 B18:E18 G18 I18:J18 N18 B20:E20 G20 I20:J20 N20 B22:E22 G22 I22:J22 N22 L22 L14 L16 L18 L20 B8:E8 G10 I10:J10 N10 L10 B10:E10 G12 I12:J12 N12 L12 B12:E12">
      <formula1>Exercice</formula1>
      <formula2>0</formula2>
    </dataValidation>
  </dataValidations>
  <printOptions horizontalCentered="1" verticalCentered="1"/>
  <pageMargins left="0.39375" right="0.39375" top="0.39375" bottom="0.39375" header="0.5118055555555555" footer="0.5118055555555555"/>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sheetPr codeName="Feuil9"/>
  <dimension ref="A1:T35"/>
  <sheetViews>
    <sheetView showGridLines="0" showRowColHeaders="0" zoomScalePageLayoutView="0" workbookViewId="0" topLeftCell="A1">
      <selection activeCell="C7" sqref="C7:D7"/>
    </sheetView>
  </sheetViews>
  <sheetFormatPr defaultColWidth="12.421875" defaultRowHeight="12.75"/>
  <cols>
    <col min="1" max="1" width="5.7109375" style="1" customWidth="1"/>
    <col min="2" max="2" width="10.7109375" style="1" customWidth="1"/>
    <col min="3" max="3" width="2.7109375" style="1" customWidth="1"/>
    <col min="4" max="4" width="8.7109375" style="2" customWidth="1"/>
    <col min="5" max="8" width="10.7109375" style="2" customWidth="1"/>
    <col min="9" max="9" width="10.7109375" style="1" customWidth="1"/>
    <col min="10" max="10" width="8.7109375" style="1" customWidth="1"/>
    <col min="11" max="11" width="2.7109375" style="1" customWidth="1"/>
    <col min="12" max="15" width="10.7109375" style="1" customWidth="1"/>
    <col min="16" max="16" width="12.7109375" style="1" customWidth="1"/>
    <col min="17" max="17" width="7.8515625" style="1" hidden="1" customWidth="1"/>
    <col min="18" max="18" width="12.7109375" style="1" customWidth="1"/>
    <col min="19" max="19" width="125.7109375" style="1" customWidth="1"/>
    <col min="20" max="16384" width="12.421875" style="1" customWidth="1"/>
  </cols>
  <sheetData>
    <row r="1" spans="1:20" ht="18" customHeight="1">
      <c r="A1" s="16"/>
      <c r="B1" s="16"/>
      <c r="C1" s="16"/>
      <c r="D1" s="16"/>
      <c r="E1" s="16"/>
      <c r="F1" s="16"/>
      <c r="G1" s="16"/>
      <c r="H1" s="16"/>
      <c r="I1" s="16"/>
      <c r="J1" s="16"/>
      <c r="K1" s="16"/>
      <c r="L1" s="16"/>
      <c r="M1" s="16"/>
      <c r="N1" s="16"/>
      <c r="O1" s="16"/>
      <c r="P1" s="16"/>
      <c r="Q1" s="16"/>
      <c r="R1" s="28"/>
      <c r="S1" s="28"/>
      <c r="T1" s="28"/>
    </row>
    <row r="2" spans="1:20" ht="18" customHeight="1">
      <c r="A2" s="16"/>
      <c r="B2" s="1" t="s">
        <v>2</v>
      </c>
      <c r="C2" s="2" t="s">
        <v>3</v>
      </c>
      <c r="D2" s="75">
        <f>IF(Notice!D6="","",Notice!D6)</f>
      </c>
      <c r="E2" s="75"/>
      <c r="F2" s="75"/>
      <c r="H2" s="1" t="s">
        <v>5</v>
      </c>
      <c r="K2" s="2" t="s">
        <v>3</v>
      </c>
      <c r="L2" s="2"/>
      <c r="M2" s="2"/>
      <c r="N2" s="71">
        <f>IF(Notice!D9="","",Notice!D9)</f>
      </c>
      <c r="O2" s="71"/>
      <c r="P2" s="71"/>
      <c r="R2" s="12"/>
      <c r="S2" s="29"/>
      <c r="T2" s="28"/>
    </row>
    <row r="3" spans="1:20" ht="18" customHeight="1">
      <c r="A3" s="16"/>
      <c r="B3" s="1" t="s">
        <v>4</v>
      </c>
      <c r="C3" s="2" t="s">
        <v>3</v>
      </c>
      <c r="D3" s="75">
        <f>IF(Notice!D7="","",Notice!D7)</f>
      </c>
      <c r="E3" s="75"/>
      <c r="F3" s="75"/>
      <c r="H3" s="1" t="s">
        <v>6</v>
      </c>
      <c r="K3" s="2" t="s">
        <v>3</v>
      </c>
      <c r="L3" s="2"/>
      <c r="M3" s="2"/>
      <c r="N3" s="71">
        <f>IF(Notice!D10="","",Notice!D10)</f>
      </c>
      <c r="O3" s="71"/>
      <c r="P3" s="71"/>
      <c r="R3" s="12"/>
      <c r="S3" s="29"/>
      <c r="T3" s="28"/>
    </row>
    <row r="4" spans="1:20" ht="18" customHeight="1">
      <c r="A4" s="16"/>
      <c r="B4" s="1" t="s">
        <v>48</v>
      </c>
      <c r="C4" s="2" t="s">
        <v>3</v>
      </c>
      <c r="D4" s="76">
        <f>IF(Notice!D8="","",Notice!D8)</f>
      </c>
      <c r="E4" s="76"/>
      <c r="F4" s="76"/>
      <c r="G4" s="1"/>
      <c r="H4" s="71" t="s">
        <v>61</v>
      </c>
      <c r="I4" s="71"/>
      <c r="J4" s="71"/>
      <c r="K4" s="2" t="s">
        <v>3</v>
      </c>
      <c r="L4" s="2"/>
      <c r="M4" s="2"/>
      <c r="N4" s="1" t="str">
        <f>Notice!H27</f>
        <v>Zone A</v>
      </c>
      <c r="R4" s="12"/>
      <c r="S4" s="29"/>
      <c r="T4" s="30"/>
    </row>
    <row r="5" spans="1:20" ht="18" customHeight="1">
      <c r="A5" s="16"/>
      <c r="B5" s="65"/>
      <c r="C5" s="65"/>
      <c r="D5" s="65"/>
      <c r="E5" s="65"/>
      <c r="F5" s="65"/>
      <c r="G5" s="65"/>
      <c r="H5" s="65"/>
      <c r="I5" s="65"/>
      <c r="J5" s="65"/>
      <c r="K5" s="65"/>
      <c r="L5" s="65"/>
      <c r="M5" s="65"/>
      <c r="N5" s="65"/>
      <c r="O5" s="65"/>
      <c r="P5" s="65"/>
      <c r="Q5" s="65"/>
      <c r="R5" s="65"/>
      <c r="S5" s="29"/>
      <c r="T5" s="43"/>
    </row>
    <row r="6" spans="1:20" ht="30" customHeight="1" thickBot="1">
      <c r="A6" s="16"/>
      <c r="B6" s="77" t="s">
        <v>49</v>
      </c>
      <c r="C6" s="77"/>
      <c r="D6" s="77"/>
      <c r="E6" s="77" t="s">
        <v>50</v>
      </c>
      <c r="F6" s="77"/>
      <c r="G6" s="77" t="s">
        <v>51</v>
      </c>
      <c r="H6" s="77"/>
      <c r="I6" s="77" t="s">
        <v>52</v>
      </c>
      <c r="J6" s="77"/>
      <c r="K6" s="77"/>
      <c r="L6" s="77" t="s">
        <v>53</v>
      </c>
      <c r="M6" s="77"/>
      <c r="N6" s="77" t="s">
        <v>66</v>
      </c>
      <c r="O6" s="77"/>
      <c r="P6" s="17" t="s">
        <v>54</v>
      </c>
      <c r="Q6" s="31">
        <v>1</v>
      </c>
      <c r="R6" s="32" t="s">
        <v>55</v>
      </c>
      <c r="S6" s="29"/>
      <c r="T6" s="33"/>
    </row>
    <row r="7" spans="1:20" ht="18" customHeight="1" hidden="1" thickBot="1">
      <c r="A7" s="16"/>
      <c r="B7" s="20">
        <v>42478</v>
      </c>
      <c r="C7" s="78" t="s">
        <v>56</v>
      </c>
      <c r="D7" s="78"/>
      <c r="E7" s="22">
        <f>B7+1</f>
        <v>42479</v>
      </c>
      <c r="F7" s="21" t="s">
        <v>56</v>
      </c>
      <c r="G7" s="23">
        <f>E7+1</f>
        <v>42480</v>
      </c>
      <c r="H7" s="21" t="s">
        <v>56</v>
      </c>
      <c r="I7" s="23">
        <f>G7+1</f>
        <v>42481</v>
      </c>
      <c r="J7" s="78" t="s">
        <v>56</v>
      </c>
      <c r="K7" s="78"/>
      <c r="L7" s="20">
        <f>I7+1</f>
        <v>42482</v>
      </c>
      <c r="M7" s="21" t="s">
        <v>56</v>
      </c>
      <c r="N7" s="20">
        <f>L7+1</f>
        <v>42483</v>
      </c>
      <c r="O7" s="21" t="s">
        <v>56</v>
      </c>
      <c r="P7" s="79">
        <f>IF(ISNUMBER(C7),C7,0)+IF(ISNUMBER(F7),F7,0)+IF(ISNUMBER(H7),H7,0)+IF(ISNUMBER(J7),J7,0)+IF(ISNUMBER(M7),M7,0)+IF(ISNUMBER(O7),O7,0)</f>
        <v>0</v>
      </c>
      <c r="Q7" s="80">
        <f>IF(P7&gt;0,IF(P7-$Q$6*Notice!$D$16&gt;0,P7-$Q$6*Notice!$D$16,0),0)</f>
        <v>0</v>
      </c>
      <c r="R7" s="81" t="str">
        <f>TEXT(Q7,"hh:mm")</f>
        <v>00:00</v>
      </c>
      <c r="S7" s="29"/>
      <c r="T7" s="47"/>
    </row>
    <row r="8" spans="1:20" ht="18" customHeight="1" hidden="1" thickBot="1">
      <c r="A8" s="16"/>
      <c r="B8" s="82" t="s">
        <v>57</v>
      </c>
      <c r="C8" s="82"/>
      <c r="D8" s="82"/>
      <c r="E8" s="83" t="s">
        <v>57</v>
      </c>
      <c r="F8" s="83"/>
      <c r="G8" s="82" t="s">
        <v>57</v>
      </c>
      <c r="H8" s="82"/>
      <c r="I8" s="82" t="s">
        <v>57</v>
      </c>
      <c r="J8" s="82"/>
      <c r="K8" s="82"/>
      <c r="L8" s="72" t="s">
        <v>57</v>
      </c>
      <c r="M8" s="72"/>
      <c r="N8" s="72" t="s">
        <v>57</v>
      </c>
      <c r="O8" s="72"/>
      <c r="P8" s="79"/>
      <c r="Q8" s="80"/>
      <c r="R8" s="81"/>
      <c r="S8" s="29"/>
      <c r="T8" s="35"/>
    </row>
    <row r="9" spans="1:20" ht="18" customHeight="1" thickBot="1">
      <c r="A9" s="16"/>
      <c r="B9" s="20">
        <f>B7+7</f>
        <v>42485</v>
      </c>
      <c r="C9" s="78" t="s">
        <v>56</v>
      </c>
      <c r="D9" s="78"/>
      <c r="E9" s="22">
        <f>B9+1</f>
        <v>42486</v>
      </c>
      <c r="F9" s="21" t="s">
        <v>56</v>
      </c>
      <c r="G9" s="23">
        <f>E9+1</f>
        <v>42487</v>
      </c>
      <c r="H9" s="21" t="s">
        <v>56</v>
      </c>
      <c r="I9" s="23">
        <f>G9+1</f>
        <v>42488</v>
      </c>
      <c r="J9" s="78" t="s">
        <v>56</v>
      </c>
      <c r="K9" s="78"/>
      <c r="L9" s="20">
        <f>I9+1</f>
        <v>42489</v>
      </c>
      <c r="M9" s="21" t="s">
        <v>56</v>
      </c>
      <c r="N9" s="20">
        <f>L9+1</f>
        <v>42490</v>
      </c>
      <c r="O9" s="21" t="s">
        <v>56</v>
      </c>
      <c r="P9" s="79">
        <f>IF(ISNUMBER(C9),C9,0)+IF(ISNUMBER(F9),F9,0)+IF(ISNUMBER(H9),H9,0)+IF(ISNUMBER(J9),J9,0)+IF(ISNUMBER(M9),M9,0)+IF(ISNUMBER(O9),O9,0)</f>
        <v>0</v>
      </c>
      <c r="Q9" s="80">
        <f>IF(P9&gt;0,IF(P9-$Q$6*Notice!$D$16&gt;0,P9-$Q$6*Notice!$D$16,0),0)</f>
        <v>0</v>
      </c>
      <c r="R9" s="81" t="str">
        <f>TEXT(Q9,"hh:mm")</f>
        <v>00:00</v>
      </c>
      <c r="S9" s="29"/>
      <c r="T9" s="34"/>
    </row>
    <row r="10" spans="1:20" ht="18" customHeight="1" thickBot="1">
      <c r="A10" s="16"/>
      <c r="B10" s="82" t="s">
        <v>57</v>
      </c>
      <c r="C10" s="82"/>
      <c r="D10" s="82"/>
      <c r="E10" s="83" t="s">
        <v>57</v>
      </c>
      <c r="F10" s="83"/>
      <c r="G10" s="82" t="s">
        <v>57</v>
      </c>
      <c r="H10" s="82"/>
      <c r="I10" s="82" t="s">
        <v>57</v>
      </c>
      <c r="J10" s="82"/>
      <c r="K10" s="82"/>
      <c r="L10" s="72" t="s">
        <v>57</v>
      </c>
      <c r="M10" s="72"/>
      <c r="N10" s="72" t="s">
        <v>57</v>
      </c>
      <c r="O10" s="72"/>
      <c r="P10" s="79"/>
      <c r="Q10" s="80"/>
      <c r="R10" s="81"/>
      <c r="S10" s="29"/>
      <c r="T10" s="35"/>
    </row>
    <row r="11" spans="1:20" ht="18" customHeight="1" thickBot="1">
      <c r="A11" s="16"/>
      <c r="B11" s="20">
        <f>B9+7</f>
        <v>42492</v>
      </c>
      <c r="C11" s="78" t="s">
        <v>56</v>
      </c>
      <c r="D11" s="78"/>
      <c r="E11" s="22">
        <f>B11+1</f>
        <v>42493</v>
      </c>
      <c r="F11" s="21" t="s">
        <v>56</v>
      </c>
      <c r="G11" s="23">
        <f>E11+1</f>
        <v>42494</v>
      </c>
      <c r="H11" s="21" t="s">
        <v>56</v>
      </c>
      <c r="I11" s="23">
        <f>G11+1</f>
        <v>42495</v>
      </c>
      <c r="J11" s="91" t="s">
        <v>59</v>
      </c>
      <c r="K11" s="92"/>
      <c r="L11" s="20">
        <f>I11+1</f>
        <v>42496</v>
      </c>
      <c r="M11" s="46" t="s">
        <v>59</v>
      </c>
      <c r="N11" s="20">
        <f>L11+1</f>
        <v>42497</v>
      </c>
      <c r="O11" s="46" t="s">
        <v>59</v>
      </c>
      <c r="P11" s="79">
        <f>IF(ISNUMBER(C11),C11,0)+IF(ISNUMBER(F11),F11,0)+IF(ISNUMBER(H11),H11,0)+IF(ISNUMBER(J11),J11,0)+IF(ISNUMBER(M11),M11,0)+IF(ISNUMBER(O11),O11,0)</f>
        <v>0</v>
      </c>
      <c r="Q11" s="80">
        <f>IF(P11&gt;0,IF(P11-$Q$6*Notice!$D$16&gt;0,P11-$Q$6*Notice!$D$16,0),0)</f>
        <v>0</v>
      </c>
      <c r="R11" s="81" t="str">
        <f>TEXT(Q11,"hh:mm")</f>
        <v>00:00</v>
      </c>
      <c r="S11" s="29"/>
      <c r="T11" s="48"/>
    </row>
    <row r="12" spans="1:20" ht="18" customHeight="1" thickBot="1">
      <c r="A12" s="16"/>
      <c r="B12" s="82" t="s">
        <v>57</v>
      </c>
      <c r="C12" s="82"/>
      <c r="D12" s="82"/>
      <c r="E12" s="83" t="s">
        <v>57</v>
      </c>
      <c r="F12" s="83"/>
      <c r="G12" s="82" t="s">
        <v>57</v>
      </c>
      <c r="H12" s="82"/>
      <c r="I12" s="87" t="s">
        <v>57</v>
      </c>
      <c r="J12" s="87"/>
      <c r="K12" s="87"/>
      <c r="L12" s="90" t="s">
        <v>57</v>
      </c>
      <c r="M12" s="90"/>
      <c r="N12" s="90" t="s">
        <v>57</v>
      </c>
      <c r="O12" s="90"/>
      <c r="P12" s="79"/>
      <c r="Q12" s="80"/>
      <c r="R12" s="81"/>
      <c r="S12" s="29"/>
      <c r="T12" s="49"/>
    </row>
    <row r="13" spans="1:20" ht="18" customHeight="1" thickBot="1">
      <c r="A13" s="16"/>
      <c r="B13" s="20">
        <f>B11+7</f>
        <v>42499</v>
      </c>
      <c r="C13" s="78" t="s">
        <v>56</v>
      </c>
      <c r="D13" s="78"/>
      <c r="E13" s="22">
        <f>B13+1</f>
        <v>42500</v>
      </c>
      <c r="F13" s="21" t="s">
        <v>56</v>
      </c>
      <c r="G13" s="23">
        <f>E13+1</f>
        <v>42501</v>
      </c>
      <c r="H13" s="21" t="s">
        <v>56</v>
      </c>
      <c r="I13" s="23">
        <f>G13+1</f>
        <v>42502</v>
      </c>
      <c r="J13" s="78" t="s">
        <v>56</v>
      </c>
      <c r="K13" s="78"/>
      <c r="L13" s="20">
        <f>I13+1</f>
        <v>42503</v>
      </c>
      <c r="M13" s="24" t="s">
        <v>56</v>
      </c>
      <c r="N13" s="20">
        <f>L13+1</f>
        <v>42504</v>
      </c>
      <c r="O13" s="24" t="s">
        <v>56</v>
      </c>
      <c r="P13" s="79">
        <f>IF(ISNUMBER(C13),C13,0)+IF(ISNUMBER(F13),F13,0)+IF(ISNUMBER(H13),H13,0)+IF(ISNUMBER(J13),J13,0)+IF(ISNUMBER(M13),M13,0)+IF(ISNUMBER(O13),O13,0)</f>
        <v>0</v>
      </c>
      <c r="Q13" s="80">
        <f>IF(P13&gt;0,IF(P13-$Q$6*Notice!$D$16&gt;0,P13-$Q$6*Notice!$D$16,0),0)</f>
        <v>0</v>
      </c>
      <c r="R13" s="81" t="str">
        <f>TEXT(Q13,"hh:mm")</f>
        <v>00:00</v>
      </c>
      <c r="S13" s="29"/>
      <c r="T13" s="49"/>
    </row>
    <row r="14" spans="1:20" ht="18" customHeight="1" thickBot="1">
      <c r="A14" s="16"/>
      <c r="B14" s="82" t="s">
        <v>57</v>
      </c>
      <c r="C14" s="82"/>
      <c r="D14" s="82"/>
      <c r="E14" s="83" t="s">
        <v>57</v>
      </c>
      <c r="F14" s="83"/>
      <c r="G14" s="82" t="s">
        <v>57</v>
      </c>
      <c r="H14" s="82"/>
      <c r="I14" s="82" t="s">
        <v>57</v>
      </c>
      <c r="J14" s="82"/>
      <c r="K14" s="82"/>
      <c r="L14" s="72" t="s">
        <v>57</v>
      </c>
      <c r="M14" s="72"/>
      <c r="N14" s="72" t="s">
        <v>57</v>
      </c>
      <c r="O14" s="72"/>
      <c r="P14" s="79"/>
      <c r="Q14" s="80"/>
      <c r="R14" s="81"/>
      <c r="S14" s="29"/>
      <c r="T14" s="49"/>
    </row>
    <row r="15" spans="1:20" ht="18" customHeight="1" thickBot="1">
      <c r="A15" s="16"/>
      <c r="B15" s="20">
        <f>B13+7</f>
        <v>42506</v>
      </c>
      <c r="C15" s="93" t="s">
        <v>59</v>
      </c>
      <c r="D15" s="93"/>
      <c r="E15" s="22">
        <f>B15+1</f>
        <v>42507</v>
      </c>
      <c r="F15" s="21" t="s">
        <v>56</v>
      </c>
      <c r="G15" s="23">
        <f>E15+1</f>
        <v>42508</v>
      </c>
      <c r="H15" s="21" t="s">
        <v>56</v>
      </c>
      <c r="I15" s="23">
        <f>G15+1</f>
        <v>42509</v>
      </c>
      <c r="J15" s="78" t="s">
        <v>56</v>
      </c>
      <c r="K15" s="78"/>
      <c r="L15" s="20">
        <f>I15+1</f>
        <v>42510</v>
      </c>
      <c r="M15" s="24" t="s">
        <v>56</v>
      </c>
      <c r="N15" s="20">
        <f>L15+1</f>
        <v>42511</v>
      </c>
      <c r="O15" s="24" t="s">
        <v>56</v>
      </c>
      <c r="P15" s="79">
        <f>IF(ISNUMBER(C15),C15,0)+IF(ISNUMBER(F15),F15,0)+IF(ISNUMBER(H15),H15,0)+IF(ISNUMBER(J15),J15,0)+IF(ISNUMBER(M15),M15,0)+IF(ISNUMBER(O15),O15,0)</f>
        <v>0</v>
      </c>
      <c r="Q15" s="80">
        <f>IF(P15&gt;0,IF(P15-$Q$6*Notice!$D$16&gt;0,P15-$Q$6*Notice!$D$16,0),0)</f>
        <v>0</v>
      </c>
      <c r="R15" s="81" t="str">
        <f>TEXT(Q15,"hh:mm")</f>
        <v>00:00</v>
      </c>
      <c r="S15" s="29"/>
      <c r="T15" s="50"/>
    </row>
    <row r="16" spans="1:20" ht="18" customHeight="1" thickBot="1">
      <c r="A16" s="16"/>
      <c r="B16" s="87" t="s">
        <v>57</v>
      </c>
      <c r="C16" s="87"/>
      <c r="D16" s="87"/>
      <c r="E16" s="83" t="s">
        <v>57</v>
      </c>
      <c r="F16" s="83"/>
      <c r="G16" s="82" t="s">
        <v>57</v>
      </c>
      <c r="H16" s="82"/>
      <c r="I16" s="82" t="s">
        <v>57</v>
      </c>
      <c r="J16" s="82"/>
      <c r="K16" s="82"/>
      <c r="L16" s="72" t="s">
        <v>57</v>
      </c>
      <c r="M16" s="72"/>
      <c r="N16" s="72" t="s">
        <v>57</v>
      </c>
      <c r="O16" s="72"/>
      <c r="P16" s="79"/>
      <c r="Q16" s="80"/>
      <c r="R16" s="81"/>
      <c r="S16" s="29"/>
      <c r="T16" s="49"/>
    </row>
    <row r="17" spans="1:20" ht="18" customHeight="1" thickBot="1">
      <c r="A17" s="16"/>
      <c r="B17" s="20">
        <f>B15+7</f>
        <v>42513</v>
      </c>
      <c r="C17" s="78" t="s">
        <v>56</v>
      </c>
      <c r="D17" s="78"/>
      <c r="E17" s="22">
        <f>B17+1</f>
        <v>42514</v>
      </c>
      <c r="F17" s="21" t="s">
        <v>56</v>
      </c>
      <c r="G17" s="23">
        <f>E17+1</f>
        <v>42515</v>
      </c>
      <c r="H17" s="21" t="s">
        <v>56</v>
      </c>
      <c r="I17" s="23">
        <f>G17+1</f>
        <v>42516</v>
      </c>
      <c r="J17" s="78" t="s">
        <v>56</v>
      </c>
      <c r="K17" s="78"/>
      <c r="L17" s="20">
        <f>I17+1</f>
        <v>42517</v>
      </c>
      <c r="M17" s="24" t="s">
        <v>56</v>
      </c>
      <c r="N17" s="20">
        <f>L17+1</f>
        <v>42518</v>
      </c>
      <c r="O17" s="24" t="s">
        <v>56</v>
      </c>
      <c r="P17" s="79">
        <f>IF(ISNUMBER(C17),C17,0)+IF(ISNUMBER(F17),F17,0)+IF(ISNUMBER(H17),H17,0)+IF(ISNUMBER(J17),J17,0)+IF(ISNUMBER(M17),M17,0)+IF(ISNUMBER(O17),O17,0)</f>
        <v>0</v>
      </c>
      <c r="Q17" s="80">
        <f>IF(P17&gt;0,IF(P17-$Q$6*Notice!$D$16&gt;0,P17-$Q$6*Notice!$D$16,0),0)</f>
        <v>0</v>
      </c>
      <c r="R17" s="81" t="str">
        <f>TEXT(Q17,"hh:mm")</f>
        <v>00:00</v>
      </c>
      <c r="S17" s="29"/>
      <c r="T17" s="49"/>
    </row>
    <row r="18" spans="1:20" ht="18" customHeight="1" thickBot="1">
      <c r="A18" s="16"/>
      <c r="B18" s="82" t="s">
        <v>57</v>
      </c>
      <c r="C18" s="82"/>
      <c r="D18" s="82"/>
      <c r="E18" s="83" t="s">
        <v>57</v>
      </c>
      <c r="F18" s="83"/>
      <c r="G18" s="82" t="s">
        <v>57</v>
      </c>
      <c r="H18" s="82"/>
      <c r="I18" s="82" t="s">
        <v>57</v>
      </c>
      <c r="J18" s="82"/>
      <c r="K18" s="82"/>
      <c r="L18" s="72" t="s">
        <v>57</v>
      </c>
      <c r="M18" s="72"/>
      <c r="N18" s="72" t="s">
        <v>57</v>
      </c>
      <c r="O18" s="72"/>
      <c r="P18" s="79"/>
      <c r="Q18" s="80"/>
      <c r="R18" s="81"/>
      <c r="S18" s="29"/>
      <c r="T18" s="49"/>
    </row>
    <row r="19" spans="1:20" ht="18" customHeight="1" thickBot="1">
      <c r="A19" s="16"/>
      <c r="B19" s="20">
        <f>B17+7</f>
        <v>42520</v>
      </c>
      <c r="C19" s="78" t="s">
        <v>56</v>
      </c>
      <c r="D19" s="78"/>
      <c r="E19" s="22">
        <f>B19+1</f>
        <v>42521</v>
      </c>
      <c r="F19" s="21" t="s">
        <v>56</v>
      </c>
      <c r="G19" s="23">
        <f>E19+1</f>
        <v>42522</v>
      </c>
      <c r="H19" s="21" t="s">
        <v>56</v>
      </c>
      <c r="I19" s="23">
        <f>G19+1</f>
        <v>42523</v>
      </c>
      <c r="J19" s="78" t="s">
        <v>56</v>
      </c>
      <c r="K19" s="78"/>
      <c r="L19" s="20">
        <f>I19+1</f>
        <v>42524</v>
      </c>
      <c r="M19" s="24" t="s">
        <v>56</v>
      </c>
      <c r="N19" s="20">
        <f>L19+1</f>
        <v>42525</v>
      </c>
      <c r="O19" s="24" t="s">
        <v>56</v>
      </c>
      <c r="P19" s="79">
        <f>IF(ISNUMBER(C19),C19,0)+IF(ISNUMBER(F19),F19,0)+IF(ISNUMBER(H19),H19,0)+IF(ISNUMBER(J19),J19,0)+IF(ISNUMBER(M19),M19,0)+IF(ISNUMBER(O19),O19,0)</f>
        <v>0</v>
      </c>
      <c r="Q19" s="80">
        <f>IF(P19&gt;0,IF(P19-$Q$6*Notice!$D$16&gt;0,P19-$Q$6*Notice!$D$16,0),0)</f>
        <v>0</v>
      </c>
      <c r="R19" s="81" t="str">
        <f>TEXT(Q19,"hh:mm")</f>
        <v>00:00</v>
      </c>
      <c r="S19" s="29"/>
      <c r="T19" s="49"/>
    </row>
    <row r="20" spans="1:20" ht="18" customHeight="1" thickBot="1">
      <c r="A20" s="16"/>
      <c r="B20" s="82" t="s">
        <v>57</v>
      </c>
      <c r="C20" s="82"/>
      <c r="D20" s="82"/>
      <c r="E20" s="83" t="s">
        <v>57</v>
      </c>
      <c r="F20" s="83"/>
      <c r="G20" s="82" t="s">
        <v>57</v>
      </c>
      <c r="H20" s="82"/>
      <c r="I20" s="82" t="s">
        <v>57</v>
      </c>
      <c r="J20" s="82"/>
      <c r="K20" s="82"/>
      <c r="L20" s="72" t="s">
        <v>57</v>
      </c>
      <c r="M20" s="72"/>
      <c r="N20" s="72" t="s">
        <v>57</v>
      </c>
      <c r="O20" s="72"/>
      <c r="P20" s="79"/>
      <c r="Q20" s="80"/>
      <c r="R20" s="81"/>
      <c r="S20" s="29"/>
      <c r="T20" s="51"/>
    </row>
    <row r="21" spans="1:20" ht="18" customHeight="1" thickBot="1">
      <c r="A21" s="16"/>
      <c r="B21" s="20">
        <f>B19+7</f>
        <v>42527</v>
      </c>
      <c r="C21" s="78" t="s">
        <v>56</v>
      </c>
      <c r="D21" s="78"/>
      <c r="E21" s="22">
        <f>B21+1</f>
        <v>42528</v>
      </c>
      <c r="F21" s="21" t="s">
        <v>56</v>
      </c>
      <c r="G21" s="23">
        <f>E21+1</f>
        <v>42529</v>
      </c>
      <c r="H21" s="21" t="s">
        <v>56</v>
      </c>
      <c r="I21" s="23">
        <f>G21+1</f>
        <v>42530</v>
      </c>
      <c r="J21" s="78" t="s">
        <v>56</v>
      </c>
      <c r="K21" s="78"/>
      <c r="L21" s="20">
        <f>I21+1</f>
        <v>42531</v>
      </c>
      <c r="M21" s="24" t="s">
        <v>56</v>
      </c>
      <c r="N21" s="20">
        <f>L21+1</f>
        <v>42532</v>
      </c>
      <c r="O21" s="24" t="s">
        <v>56</v>
      </c>
      <c r="P21" s="79">
        <f>IF(ISNUMBER(C21),C21,0)+IF(ISNUMBER(F21),F21,0)+IF(ISNUMBER(H21),H21,0)+IF(ISNUMBER(J21),J21,0)+IF(ISNUMBER(M21),M21,0)+IF(ISNUMBER(O21),O21,0)</f>
        <v>0</v>
      </c>
      <c r="Q21" s="80">
        <f>IF(P21&gt;0,IF(P21-$Q$6*Notice!$D$16&gt;0,P21-$Q$6*Notice!$D$16,0),0)</f>
        <v>0</v>
      </c>
      <c r="R21" s="81" t="str">
        <f>TEXT(Q21,"hh:mm")</f>
        <v>00:00</v>
      </c>
      <c r="S21" s="29"/>
      <c r="T21" s="51"/>
    </row>
    <row r="22" spans="1:20" ht="18" customHeight="1" thickBot="1">
      <c r="A22" s="16"/>
      <c r="B22" s="82" t="s">
        <v>57</v>
      </c>
      <c r="C22" s="82"/>
      <c r="D22" s="82"/>
      <c r="E22" s="83" t="s">
        <v>57</v>
      </c>
      <c r="F22" s="83"/>
      <c r="G22" s="82" t="s">
        <v>57</v>
      </c>
      <c r="H22" s="82"/>
      <c r="I22" s="82" t="s">
        <v>57</v>
      </c>
      <c r="J22" s="82"/>
      <c r="K22" s="82"/>
      <c r="L22" s="72" t="s">
        <v>57</v>
      </c>
      <c r="M22" s="72"/>
      <c r="N22" s="72" t="s">
        <v>57</v>
      </c>
      <c r="O22" s="72"/>
      <c r="P22" s="79"/>
      <c r="Q22" s="80"/>
      <c r="R22" s="81"/>
      <c r="S22" s="29"/>
      <c r="T22" s="51"/>
    </row>
    <row r="23" spans="1:20" ht="18" customHeight="1" thickBot="1">
      <c r="A23" s="16"/>
      <c r="B23" s="20">
        <f>B21+7</f>
        <v>42534</v>
      </c>
      <c r="C23" s="78" t="s">
        <v>56</v>
      </c>
      <c r="D23" s="78"/>
      <c r="E23" s="22">
        <f>B23+1</f>
        <v>42535</v>
      </c>
      <c r="F23" s="21" t="s">
        <v>56</v>
      </c>
      <c r="G23" s="23">
        <f>E23+1</f>
        <v>42536</v>
      </c>
      <c r="H23" s="21" t="s">
        <v>56</v>
      </c>
      <c r="I23" s="23">
        <f>G23+1</f>
        <v>42537</v>
      </c>
      <c r="J23" s="78" t="s">
        <v>56</v>
      </c>
      <c r="K23" s="78"/>
      <c r="L23" s="20">
        <f>I23+1</f>
        <v>42538</v>
      </c>
      <c r="M23" s="24" t="s">
        <v>56</v>
      </c>
      <c r="N23" s="20">
        <f>L23+1</f>
        <v>42539</v>
      </c>
      <c r="O23" s="24" t="s">
        <v>56</v>
      </c>
      <c r="P23" s="79">
        <f>IF(ISNUMBER(C23),C23,0)+IF(ISNUMBER(F23),F23,0)+IF(ISNUMBER(H23),H23,0)+IF(ISNUMBER(J23),J23,0)+IF(ISNUMBER(M23),M23,0)+IF(ISNUMBER(O23),O23,0)</f>
        <v>0</v>
      </c>
      <c r="Q23" s="80">
        <f>IF(P23&gt;0,IF(P23-$Q$6*Notice!$D$16&gt;0,P23-$Q$6*Notice!$D$16,0),0)</f>
        <v>0</v>
      </c>
      <c r="R23" s="81" t="str">
        <f>TEXT(Q23,"hh:mm")</f>
        <v>00:00</v>
      </c>
      <c r="S23" s="29"/>
      <c r="T23" s="52"/>
    </row>
    <row r="24" spans="1:20" ht="18" customHeight="1" thickBot="1">
      <c r="A24" s="16"/>
      <c r="B24" s="82" t="s">
        <v>57</v>
      </c>
      <c r="C24" s="82"/>
      <c r="D24" s="82"/>
      <c r="E24" s="83" t="s">
        <v>57</v>
      </c>
      <c r="F24" s="83"/>
      <c r="G24" s="82" t="s">
        <v>57</v>
      </c>
      <c r="H24" s="82"/>
      <c r="I24" s="82" t="s">
        <v>57</v>
      </c>
      <c r="J24" s="82"/>
      <c r="K24" s="82"/>
      <c r="L24" s="72" t="s">
        <v>57</v>
      </c>
      <c r="M24" s="72"/>
      <c r="N24" s="72" t="s">
        <v>57</v>
      </c>
      <c r="O24" s="72"/>
      <c r="P24" s="79"/>
      <c r="Q24" s="80"/>
      <c r="R24" s="81"/>
      <c r="S24" s="29"/>
      <c r="T24" s="52"/>
    </row>
    <row r="25" spans="1:20" ht="18" customHeight="1" thickBot="1">
      <c r="A25" s="16"/>
      <c r="B25" s="20">
        <f>B23+7</f>
        <v>42541</v>
      </c>
      <c r="C25" s="78" t="s">
        <v>56</v>
      </c>
      <c r="D25" s="78"/>
      <c r="E25" s="22">
        <f>B25+1</f>
        <v>42542</v>
      </c>
      <c r="F25" s="21" t="s">
        <v>56</v>
      </c>
      <c r="G25" s="23">
        <f>E25+1</f>
        <v>42543</v>
      </c>
      <c r="H25" s="21" t="s">
        <v>56</v>
      </c>
      <c r="I25" s="23">
        <f>G25+1</f>
        <v>42544</v>
      </c>
      <c r="J25" s="78" t="s">
        <v>56</v>
      </c>
      <c r="K25" s="78"/>
      <c r="L25" s="20">
        <f>I25+1</f>
        <v>42545</v>
      </c>
      <c r="M25" s="24" t="s">
        <v>56</v>
      </c>
      <c r="N25" s="20">
        <f>L25+1</f>
        <v>42546</v>
      </c>
      <c r="O25" s="24" t="s">
        <v>56</v>
      </c>
      <c r="P25" s="79">
        <f>IF(ISNUMBER(C25),C25,0)+IF(ISNUMBER(F25),F25,0)+IF(ISNUMBER(H25),H25,0)+IF(ISNUMBER(J25),J25,0)+IF(ISNUMBER(M25),M25,0)+IF(ISNUMBER(O25),O25,0)</f>
        <v>0</v>
      </c>
      <c r="Q25" s="80">
        <f>IF(P25&gt;0,IF(P25-$Q$6*Notice!$D$16&gt;0,P25-$Q$6*Notice!$D$16,0),0)</f>
        <v>0</v>
      </c>
      <c r="R25" s="81" t="str">
        <f>TEXT(Q25,"hh:mm")</f>
        <v>00:00</v>
      </c>
      <c r="S25" s="29"/>
      <c r="T25" s="52"/>
    </row>
    <row r="26" spans="1:20" ht="18" customHeight="1" thickBot="1">
      <c r="A26" s="16"/>
      <c r="B26" s="82" t="s">
        <v>57</v>
      </c>
      <c r="C26" s="82"/>
      <c r="D26" s="82"/>
      <c r="E26" s="83" t="s">
        <v>57</v>
      </c>
      <c r="F26" s="83"/>
      <c r="G26" s="82" t="s">
        <v>57</v>
      </c>
      <c r="H26" s="82"/>
      <c r="I26" s="82" t="s">
        <v>57</v>
      </c>
      <c r="J26" s="82"/>
      <c r="K26" s="82"/>
      <c r="L26" s="72" t="s">
        <v>57</v>
      </c>
      <c r="M26" s="72"/>
      <c r="N26" s="72" t="s">
        <v>57</v>
      </c>
      <c r="O26" s="72"/>
      <c r="P26" s="79"/>
      <c r="Q26" s="80"/>
      <c r="R26" s="81"/>
      <c r="S26" s="29"/>
      <c r="T26" s="52"/>
    </row>
    <row r="27" spans="1:20" ht="18" customHeight="1" thickBot="1">
      <c r="A27" s="16"/>
      <c r="B27" s="20">
        <f>B25+7</f>
        <v>42548</v>
      </c>
      <c r="C27" s="78" t="s">
        <v>56</v>
      </c>
      <c r="D27" s="78"/>
      <c r="E27" s="22">
        <f>B27+1</f>
        <v>42549</v>
      </c>
      <c r="F27" s="21" t="s">
        <v>56</v>
      </c>
      <c r="G27" s="23">
        <f>E27+1</f>
        <v>42550</v>
      </c>
      <c r="H27" s="21" t="s">
        <v>56</v>
      </c>
      <c r="I27" s="23">
        <f>G27+1</f>
        <v>42551</v>
      </c>
      <c r="J27" s="78" t="s">
        <v>56</v>
      </c>
      <c r="K27" s="78"/>
      <c r="L27" s="20">
        <f>I27+1</f>
        <v>42552</v>
      </c>
      <c r="M27" s="24" t="s">
        <v>56</v>
      </c>
      <c r="N27" s="20">
        <f>L27+1</f>
        <v>42553</v>
      </c>
      <c r="O27" s="24" t="s">
        <v>56</v>
      </c>
      <c r="P27" s="79">
        <f>IF(ISNUMBER(C27),C27,0)+IF(ISNUMBER(F27),F27,0)+IF(ISNUMBER(H27),H27,0)+IF(ISNUMBER(J27),J27,0)+IF(ISNUMBER(M27),M27,0)+IF(ISNUMBER(O27),O27,0)</f>
        <v>0</v>
      </c>
      <c r="Q27" s="80">
        <f>IF(P27&gt;0,IF(P27-$Q$6*Notice!$D$16&gt;0,P27-$Q$6*Notice!$D$16,0),0)</f>
        <v>0</v>
      </c>
      <c r="R27" s="81" t="str">
        <f>TEXT(Q27,"hh:mm")</f>
        <v>00:00</v>
      </c>
      <c r="S27" s="29"/>
      <c r="T27" s="52"/>
    </row>
    <row r="28" spans="1:20" ht="18" customHeight="1" thickBot="1">
      <c r="A28" s="16"/>
      <c r="B28" s="82" t="s">
        <v>57</v>
      </c>
      <c r="C28" s="82"/>
      <c r="D28" s="82"/>
      <c r="E28" s="83" t="s">
        <v>57</v>
      </c>
      <c r="F28" s="83"/>
      <c r="G28" s="82" t="s">
        <v>57</v>
      </c>
      <c r="H28" s="82"/>
      <c r="I28" s="82" t="s">
        <v>57</v>
      </c>
      <c r="J28" s="82"/>
      <c r="K28" s="82"/>
      <c r="L28" s="72" t="s">
        <v>57</v>
      </c>
      <c r="M28" s="72"/>
      <c r="N28" s="72" t="s">
        <v>57</v>
      </c>
      <c r="O28" s="72"/>
      <c r="P28" s="79"/>
      <c r="Q28" s="80"/>
      <c r="R28" s="81"/>
      <c r="S28" s="29"/>
      <c r="T28" s="52"/>
    </row>
    <row r="29" spans="1:20" ht="18" customHeight="1" thickBot="1">
      <c r="A29" s="16"/>
      <c r="B29" s="20">
        <f>B27+7</f>
        <v>42555</v>
      </c>
      <c r="C29" s="78" t="s">
        <v>56</v>
      </c>
      <c r="D29" s="78"/>
      <c r="E29" s="22">
        <f>B29+1</f>
        <v>42556</v>
      </c>
      <c r="F29" s="21" t="s">
        <v>56</v>
      </c>
      <c r="G29" s="94" t="s">
        <v>67</v>
      </c>
      <c r="H29" s="95"/>
      <c r="I29" s="95"/>
      <c r="J29" s="95"/>
      <c r="K29" s="95"/>
      <c r="L29" s="95"/>
      <c r="M29" s="95"/>
      <c r="N29" s="95"/>
      <c r="O29" s="96"/>
      <c r="P29" s="79">
        <f>IF(ISNUMBER(C29),C29,0)+IF(ISNUMBER(F29),F29,0)+IF(ISNUMBER(H29),H29,0)+IF(ISNUMBER(J29),J29,0)+IF(ISNUMBER(M29),M29,0)+IF(ISNUMBER(O29),O29,0)</f>
        <v>0</v>
      </c>
      <c r="Q29" s="80">
        <f>IF(P29&gt;0,IF(P29-$Q$6*Notice!$D$16&gt;0,P29-$Q$6*Notice!$D$16,0),0)</f>
        <v>0</v>
      </c>
      <c r="R29" s="81" t="str">
        <f>TEXT(Q29,"hh:mm")</f>
        <v>00:00</v>
      </c>
      <c r="S29" s="29"/>
      <c r="T29" s="28"/>
    </row>
    <row r="30" spans="1:20" ht="18" customHeight="1" thickBot="1">
      <c r="A30" s="16"/>
      <c r="B30" s="82" t="s">
        <v>57</v>
      </c>
      <c r="C30" s="82"/>
      <c r="D30" s="82"/>
      <c r="E30" s="83" t="s">
        <v>57</v>
      </c>
      <c r="F30" s="83"/>
      <c r="G30" s="97"/>
      <c r="H30" s="98"/>
      <c r="I30" s="98"/>
      <c r="J30" s="98"/>
      <c r="K30" s="98"/>
      <c r="L30" s="98"/>
      <c r="M30" s="98"/>
      <c r="N30" s="98"/>
      <c r="O30" s="99"/>
      <c r="P30" s="79"/>
      <c r="Q30" s="80"/>
      <c r="R30" s="81"/>
      <c r="S30" s="29"/>
      <c r="T30" s="28"/>
    </row>
    <row r="31" spans="1:20" ht="18" customHeight="1" thickBot="1">
      <c r="A31" s="16"/>
      <c r="B31" s="74"/>
      <c r="C31" s="74"/>
      <c r="D31" s="74"/>
      <c r="E31" s="74"/>
      <c r="F31" s="74"/>
      <c r="G31" s="74"/>
      <c r="H31" s="74"/>
      <c r="I31" s="74"/>
      <c r="J31" s="74"/>
      <c r="K31" s="74"/>
      <c r="L31" s="74"/>
      <c r="M31" s="74"/>
      <c r="N31" s="74"/>
      <c r="O31" s="74"/>
      <c r="P31" s="74"/>
      <c r="Q31" s="74"/>
      <c r="R31" s="74"/>
      <c r="S31" s="29"/>
      <c r="T31" s="38"/>
    </row>
    <row r="32" spans="1:20" ht="30" customHeight="1">
      <c r="A32" s="16"/>
      <c r="B32" s="73" t="s">
        <v>69</v>
      </c>
      <c r="C32" s="73"/>
      <c r="D32" s="73"/>
      <c r="E32" s="73"/>
      <c r="F32" s="73"/>
      <c r="G32" s="73"/>
      <c r="H32" s="73"/>
      <c r="I32" s="73"/>
      <c r="J32" s="73"/>
      <c r="K32" s="73"/>
      <c r="L32" s="73"/>
      <c r="M32" s="73"/>
      <c r="N32" s="73"/>
      <c r="O32" s="73"/>
      <c r="P32" s="19" t="s">
        <v>58</v>
      </c>
      <c r="Q32" s="18"/>
      <c r="R32" s="39">
        <f>SUM(Q7:Q30)</f>
        <v>0</v>
      </c>
      <c r="S32" s="29"/>
      <c r="T32" s="38"/>
    </row>
    <row r="33" spans="1:20" ht="30" customHeight="1">
      <c r="A33" s="16"/>
      <c r="B33" s="84"/>
      <c r="C33" s="84"/>
      <c r="D33" s="84"/>
      <c r="E33" s="84"/>
      <c r="F33" s="84"/>
      <c r="G33" s="84"/>
      <c r="H33" s="84"/>
      <c r="I33" s="84"/>
      <c r="J33" s="84"/>
      <c r="K33" s="84"/>
      <c r="L33" s="84"/>
      <c r="M33" s="84"/>
      <c r="N33" s="84"/>
      <c r="O33" s="84"/>
      <c r="P33" s="40" t="s">
        <v>60</v>
      </c>
      <c r="Q33" s="27"/>
      <c r="R33" s="41">
        <f>R32+Période4!R25</f>
        <v>0</v>
      </c>
      <c r="S33" s="29"/>
      <c r="T33" s="38"/>
    </row>
    <row r="34" spans="1:20" ht="199.5" customHeight="1">
      <c r="A34" s="29"/>
      <c r="B34" s="29"/>
      <c r="C34" s="29"/>
      <c r="D34" s="29"/>
      <c r="E34" s="29"/>
      <c r="F34" s="29"/>
      <c r="G34" s="29"/>
      <c r="H34" s="29"/>
      <c r="I34" s="29"/>
      <c r="J34" s="29"/>
      <c r="K34" s="29"/>
      <c r="L34" s="29"/>
      <c r="M34" s="29"/>
      <c r="N34" s="29"/>
      <c r="O34" s="29"/>
      <c r="P34" s="29"/>
      <c r="Q34" s="29"/>
      <c r="R34" s="29"/>
      <c r="S34" s="29"/>
      <c r="T34" s="29"/>
    </row>
    <row r="35" spans="1:20" ht="15">
      <c r="A35" s="16"/>
      <c r="B35" s="16"/>
      <c r="C35" s="16"/>
      <c r="D35" s="16"/>
      <c r="E35" s="16"/>
      <c r="F35" s="16"/>
      <c r="G35" s="16"/>
      <c r="H35" s="16"/>
      <c r="I35" s="16"/>
      <c r="J35" s="16"/>
      <c r="K35" s="16"/>
      <c r="L35" s="16"/>
      <c r="M35" s="16"/>
      <c r="N35" s="16"/>
      <c r="O35" s="16"/>
      <c r="P35" s="16"/>
      <c r="Q35" s="16"/>
      <c r="R35" s="16"/>
      <c r="S35" s="16"/>
      <c r="T35" s="16"/>
    </row>
  </sheetData>
  <sheetProtection password="DC57" sheet="1" formatRows="0" selectLockedCells="1"/>
  <mergeCells count="144">
    <mergeCell ref="G29:O30"/>
    <mergeCell ref="N26:O26"/>
    <mergeCell ref="C27:D27"/>
    <mergeCell ref="J27:K27"/>
    <mergeCell ref="P27:P28"/>
    <mergeCell ref="C29:D29"/>
    <mergeCell ref="P29:P30"/>
    <mergeCell ref="Q27:Q28"/>
    <mergeCell ref="R27:R28"/>
    <mergeCell ref="B28:D28"/>
    <mergeCell ref="E28:F28"/>
    <mergeCell ref="G28:H28"/>
    <mergeCell ref="I28:K28"/>
    <mergeCell ref="L28:M28"/>
    <mergeCell ref="N28:O28"/>
    <mergeCell ref="C25:D25"/>
    <mergeCell ref="J25:K25"/>
    <mergeCell ref="P25:P26"/>
    <mergeCell ref="Q25:Q26"/>
    <mergeCell ref="R25:R26"/>
    <mergeCell ref="B26:D26"/>
    <mergeCell ref="E26:F26"/>
    <mergeCell ref="G26:H26"/>
    <mergeCell ref="I26:K26"/>
    <mergeCell ref="L26:M26"/>
    <mergeCell ref="Q29:Q30"/>
    <mergeCell ref="R29:R30"/>
    <mergeCell ref="B30:D30"/>
    <mergeCell ref="E30:F30"/>
    <mergeCell ref="C23:D23"/>
    <mergeCell ref="J23:K23"/>
    <mergeCell ref="P23:P24"/>
    <mergeCell ref="Q23:Q24"/>
    <mergeCell ref="R23:R24"/>
    <mergeCell ref="B24:D24"/>
    <mergeCell ref="E24:F24"/>
    <mergeCell ref="G24:H24"/>
    <mergeCell ref="I24:K24"/>
    <mergeCell ref="N24:O24"/>
    <mergeCell ref="C21:D21"/>
    <mergeCell ref="J21:K21"/>
    <mergeCell ref="L24:M24"/>
    <mergeCell ref="P21:P22"/>
    <mergeCell ref="Q21:Q22"/>
    <mergeCell ref="R21:R22"/>
    <mergeCell ref="B22:D22"/>
    <mergeCell ref="E22:F22"/>
    <mergeCell ref="G22:H22"/>
    <mergeCell ref="I22:K22"/>
    <mergeCell ref="N22:O22"/>
    <mergeCell ref="L22:M22"/>
    <mergeCell ref="C19:D19"/>
    <mergeCell ref="J19:K19"/>
    <mergeCell ref="P19:P20"/>
    <mergeCell ref="Q19:Q20"/>
    <mergeCell ref="R19:R20"/>
    <mergeCell ref="B20:D20"/>
    <mergeCell ref="E20:F20"/>
    <mergeCell ref="G20:H20"/>
    <mergeCell ref="I20:K20"/>
    <mergeCell ref="N20:O20"/>
    <mergeCell ref="C17:D17"/>
    <mergeCell ref="J17:K17"/>
    <mergeCell ref="P17:P18"/>
    <mergeCell ref="Q17:Q18"/>
    <mergeCell ref="R17:R18"/>
    <mergeCell ref="B18:D18"/>
    <mergeCell ref="E18:F18"/>
    <mergeCell ref="G18:H18"/>
    <mergeCell ref="I18:K18"/>
    <mergeCell ref="N18:O18"/>
    <mergeCell ref="C15:D15"/>
    <mergeCell ref="J15:K15"/>
    <mergeCell ref="P15:P16"/>
    <mergeCell ref="Q15:Q16"/>
    <mergeCell ref="R15:R16"/>
    <mergeCell ref="B16:D16"/>
    <mergeCell ref="E16:F16"/>
    <mergeCell ref="G16:H16"/>
    <mergeCell ref="I16:K16"/>
    <mergeCell ref="N16:O16"/>
    <mergeCell ref="C13:D13"/>
    <mergeCell ref="J13:K13"/>
    <mergeCell ref="P13:P14"/>
    <mergeCell ref="Q13:Q14"/>
    <mergeCell ref="R13:R14"/>
    <mergeCell ref="B14:D14"/>
    <mergeCell ref="E14:F14"/>
    <mergeCell ref="G14:H14"/>
    <mergeCell ref="I14:K14"/>
    <mergeCell ref="N14:O14"/>
    <mergeCell ref="C11:D11"/>
    <mergeCell ref="J11:K11"/>
    <mergeCell ref="P11:P12"/>
    <mergeCell ref="Q11:Q12"/>
    <mergeCell ref="R11:R12"/>
    <mergeCell ref="B12:D12"/>
    <mergeCell ref="E12:F12"/>
    <mergeCell ref="G12:H12"/>
    <mergeCell ref="I12:K12"/>
    <mergeCell ref="N12:O12"/>
    <mergeCell ref="C9:D9"/>
    <mergeCell ref="J9:K9"/>
    <mergeCell ref="P9:P10"/>
    <mergeCell ref="Q9:Q10"/>
    <mergeCell ref="R9:R10"/>
    <mergeCell ref="B10:D10"/>
    <mergeCell ref="E10:F10"/>
    <mergeCell ref="G10:H10"/>
    <mergeCell ref="I10:K10"/>
    <mergeCell ref="N10:O10"/>
    <mergeCell ref="P7:P8"/>
    <mergeCell ref="Q7:Q8"/>
    <mergeCell ref="R7:R8"/>
    <mergeCell ref="B8:D8"/>
    <mergeCell ref="E8:F8"/>
    <mergeCell ref="G8:H8"/>
    <mergeCell ref="I8:K8"/>
    <mergeCell ref="N8:O8"/>
    <mergeCell ref="L8:M8"/>
    <mergeCell ref="B6:D6"/>
    <mergeCell ref="E6:F6"/>
    <mergeCell ref="G6:H6"/>
    <mergeCell ref="I6:K6"/>
    <mergeCell ref="N6:O6"/>
    <mergeCell ref="C7:D7"/>
    <mergeCell ref="J7:K7"/>
    <mergeCell ref="L6:M6"/>
    <mergeCell ref="B5:R5"/>
    <mergeCell ref="B31:R31"/>
    <mergeCell ref="B33:O33"/>
    <mergeCell ref="B32:O32"/>
    <mergeCell ref="D2:F2"/>
    <mergeCell ref="N2:P2"/>
    <mergeCell ref="D3:F3"/>
    <mergeCell ref="N3:P3"/>
    <mergeCell ref="D4:F4"/>
    <mergeCell ref="H4:J4"/>
    <mergeCell ref="L10:M10"/>
    <mergeCell ref="L12:M12"/>
    <mergeCell ref="L14:M14"/>
    <mergeCell ref="L16:M16"/>
    <mergeCell ref="L18:M18"/>
    <mergeCell ref="L20:M20"/>
  </mergeCells>
  <dataValidations count="2">
    <dataValidation type="time" allowBlank="1" showErrorMessage="1" error="Soit le format horaire n'est pas respecté, soit l'horaire saisi est impossible pour une journée." sqref="C7 F7 H7 J7 F9 H9 J9 C11 F11 H11 J11 M23 C13 F13 H13 J13 O13 F15 H15 J15 O15 C17 F17 H17 J17 O17 C19 F19 H19 J19 O19 C21 F21 H21 J21 O21 C23 F23 H23 J23 O23 C29 F29 H27 J27 O27 M27 M13 M15 M17 M19 M21 M7 O7 M9 O9 C15 C25 F25 H25 J25 O25 M25 C27 F27">
      <formula1>0</formula1>
      <formula2>0.4166666666666667</formula2>
    </dataValidation>
    <dataValidation type="list" allowBlank="1" showErrorMessage="1" sqref="B8:E8 G8 I8:J8 N8 B10:E10 G10 I10:J10 N10 B12:E12 G12 I12:J12 N12 B14:E14 G14 I14:J14 N14 B16:E16 G16 I16:J16 N16 B18:E18 G18 I18:J18 N18 B20:E20 G20 I20:J20 N20 B22:E22 G22 I22:J22 N22 I26:J26 N26 L26 B26:E26 B30:E30 G28 I28:J28 N28 L8 L10 L12 L14 L16 L18 L20 L22 L28 L24 N24 I24:J24 G24 B24:E24 G26 B28:E28">
      <formula1>Exercice</formula1>
      <formula2>0</formula2>
    </dataValidation>
  </dataValidations>
  <printOptions horizontalCentered="1" verticalCentered="1"/>
  <pageMargins left="0.39375" right="0.39375" top="0.39375" bottom="0.39375" header="0.5118055555555555" footer="0.511805555555555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BeF</cp:lastModifiedBy>
  <dcterms:modified xsi:type="dcterms:W3CDTF">2015-09-28T09:39:01Z</dcterms:modified>
  <cp:category/>
  <cp:version/>
  <cp:contentType/>
  <cp:contentStatus/>
</cp:coreProperties>
</file>