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20730" windowHeight="10875" activeTab="0"/>
  </bookViews>
  <sheets>
    <sheet name="Notice" sheetId="1" r:id="rId1"/>
    <sheet name="Période1" sheetId="2" r:id="rId2"/>
    <sheet name="Période2" sheetId="3" r:id="rId3"/>
    <sheet name="Période3" sheetId="4" r:id="rId4"/>
    <sheet name="Période4" sheetId="5" r:id="rId5"/>
    <sheet name="Période5" sheetId="6" r:id="rId6"/>
  </sheets>
  <definedNames>
    <definedName name="Exercice">'Notice'!$D$9:$N$9</definedName>
    <definedName name="_xlnm.Print_Area" localSheetId="0">'Notice'!$B$2:$J$27</definedName>
    <definedName name="_xlnm.Print_Area" localSheetId="1">'Période1'!$B$2:$P$22</definedName>
    <definedName name="_xlnm.Print_Area" localSheetId="2">'Période2'!$B$2:$P$23</definedName>
    <definedName name="_xlnm.Print_Area" localSheetId="3">'Période3'!$B$2:$P$23</definedName>
    <definedName name="_xlnm.Print_Area" localSheetId="4">'Période4'!$B$2:$P$23</definedName>
    <definedName name="_xlnm.Print_Area" localSheetId="5">'Période5'!$B$2:$P$29</definedName>
  </definedNames>
  <calcPr fullCalcOnLoad="1"/>
</workbook>
</file>

<file path=xl/sharedStrings.xml><?xml version="1.0" encoding="utf-8"?>
<sst xmlns="http://schemas.openxmlformats.org/spreadsheetml/2006/main" count="529" uniqueCount="51">
  <si>
    <t>Tableau individuel de suivi des heures du service hebdomadaire</t>
  </si>
  <si>
    <t>INFORMATIONS PERSONNELLES</t>
  </si>
  <si>
    <t>NOM</t>
  </si>
  <si>
    <t>:</t>
  </si>
  <si>
    <t>Prénom</t>
  </si>
  <si>
    <t>École de rattachement</t>
  </si>
  <si>
    <t>Circonscription</t>
  </si>
  <si>
    <t>école 1</t>
  </si>
  <si>
    <t>école 2</t>
  </si>
  <si>
    <t>école 3</t>
  </si>
  <si>
    <t>école 4</t>
  </si>
  <si>
    <t>école 5</t>
  </si>
  <si>
    <t>Dans les cellules "école", inscrire pour mémoire, le nom de l'école d'exercice après avoir rempli la liste des écoles d'exercice ci-dessus.</t>
  </si>
  <si>
    <t>école</t>
  </si>
  <si>
    <t>Pour 6 h de classe, saisir 6:00</t>
  </si>
  <si>
    <t>-</t>
  </si>
  <si>
    <t>Pour 5 h 30 de classe, saisir 5:30</t>
  </si>
  <si>
    <t>CONSEILS D'UTILISATION</t>
  </si>
  <si>
    <t>Liste d'écoles d'exercice</t>
  </si>
  <si>
    <t>LUNDI</t>
  </si>
  <si>
    <t>MARDI</t>
  </si>
  <si>
    <t>MERCREDI</t>
  </si>
  <si>
    <t>JEUDI</t>
  </si>
  <si>
    <t>VENDREDI</t>
  </si>
  <si>
    <t>Dans les cellules "horaire", saisir la durée horaire effectuée,</t>
  </si>
  <si>
    <t>horaire</t>
  </si>
  <si>
    <t>Qualité</t>
  </si>
  <si>
    <t>Service effectué</t>
  </si>
  <si>
    <t>Solde de la semaine</t>
  </si>
  <si>
    <t>Solde de la période</t>
  </si>
  <si>
    <t>du</t>
  </si>
  <si>
    <t>au</t>
  </si>
  <si>
    <t>Période 1 :</t>
  </si>
  <si>
    <t>Période 2 :</t>
  </si>
  <si>
    <t>Période 3 :</t>
  </si>
  <si>
    <t>Période 4 :</t>
  </si>
  <si>
    <t>Période 5 :</t>
  </si>
  <si>
    <t>Férié</t>
  </si>
  <si>
    <t>Cumul annuel</t>
  </si>
  <si>
    <t>ZONE DE VACANCES</t>
  </si>
  <si>
    <t>Caen - Clermont Ferrand - Grenoble - Lyon - Montpellier - Nancy/Metz - Nantes - Rennes - Toulouse</t>
  </si>
  <si>
    <t>Aix/Marseille - Amiens - Besançon - Dijon - Lille - Limoges - Nice - Orléans/Tours - Poitiers - Reims - Rouen - Strasbourg</t>
  </si>
  <si>
    <t>Bordeaux - Créteil - Paris - Versailles</t>
  </si>
  <si>
    <t>Zone de vacances</t>
  </si>
  <si>
    <r>
      <t>Cliquer sur les onglets ci-dessous, pour voir les périodes scolaires, après avoir défini votre zone de vacances (</t>
    </r>
    <r>
      <rPr>
        <i/>
        <sz val="12"/>
        <color indexed="8"/>
        <rFont val="Arial"/>
        <family val="2"/>
      </rPr>
      <t>Zone A définie par défaut</t>
    </r>
    <r>
      <rPr>
        <sz val="12"/>
        <color indexed="8"/>
        <rFont val="Arial"/>
        <family val="2"/>
      </rPr>
      <t>).</t>
    </r>
  </si>
  <si>
    <t>école 6</t>
  </si>
  <si>
    <t>école 7</t>
  </si>
  <si>
    <t>école 8</t>
  </si>
  <si>
    <t>école 9</t>
  </si>
  <si>
    <t>école 10</t>
  </si>
  <si>
    <t>Zone 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</si>
</sst>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
    <numFmt numFmtId="165" formatCode="[hh]:mm"/>
    <numFmt numFmtId="166" formatCode="\+[hh]:mm;\-[hh]:mm"/>
    <numFmt numFmtId="167" formatCode="d/m;@"/>
  </numFmts>
  <fonts count="58">
    <font>
      <sz val="10"/>
      <color theme="1"/>
      <name val="Arial"/>
      <family val="2"/>
    </font>
    <font>
      <sz val="10"/>
      <color indexed="8"/>
      <name val="Arial"/>
      <family val="2"/>
    </font>
    <font>
      <sz val="12"/>
      <name val="Arial"/>
      <family val="2"/>
    </font>
    <font>
      <sz val="12"/>
      <color indexed="8"/>
      <name val="Arial"/>
      <family val="2"/>
    </font>
    <font>
      <i/>
      <sz val="12"/>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2"/>
      <color indexed="9"/>
      <name val="Arial"/>
      <family val="2"/>
    </font>
    <font>
      <sz val="12"/>
      <color indexed="49"/>
      <name val="Arial"/>
      <family val="2"/>
    </font>
    <font>
      <sz val="12"/>
      <color indexed="23"/>
      <name val="Arial"/>
      <family val="2"/>
    </font>
    <font>
      <b/>
      <sz val="12"/>
      <color indexed="8"/>
      <name val="Arial"/>
      <family val="2"/>
    </font>
    <font>
      <sz val="16"/>
      <color indexed="8"/>
      <name val="Arial Black"/>
      <family val="2"/>
    </font>
    <font>
      <b/>
      <sz val="16"/>
      <color indexed="8"/>
      <name val="Arial"/>
      <family val="2"/>
    </font>
    <font>
      <sz val="12"/>
      <color indexed="10"/>
      <name val="Arial"/>
      <family val="2"/>
    </font>
    <font>
      <b/>
      <i/>
      <sz val="12"/>
      <color indexed="8"/>
      <name val="Arial"/>
      <family val="2"/>
    </font>
    <font>
      <sz val="9"/>
      <color indexed="8"/>
      <name val="Arial"/>
      <family val="2"/>
    </font>
    <font>
      <sz val="8"/>
      <name val="Tahoma"/>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2"/>
      <color theme="1"/>
      <name val="Arial"/>
      <family val="2"/>
    </font>
    <font>
      <sz val="12"/>
      <color theme="0"/>
      <name val="Arial"/>
      <family val="2"/>
    </font>
    <font>
      <sz val="12"/>
      <color theme="8"/>
      <name val="Arial"/>
      <family val="2"/>
    </font>
    <font>
      <sz val="12"/>
      <color theme="0" tint="-0.4999699890613556"/>
      <name val="Arial"/>
      <family val="2"/>
    </font>
    <font>
      <b/>
      <sz val="12"/>
      <color theme="1"/>
      <name val="Arial"/>
      <family val="2"/>
    </font>
    <font>
      <sz val="16"/>
      <color theme="1"/>
      <name val="Arial Black"/>
      <family val="2"/>
    </font>
    <font>
      <b/>
      <sz val="16"/>
      <color theme="1"/>
      <name val="Arial"/>
      <family val="2"/>
    </font>
    <font>
      <sz val="12"/>
      <color rgb="FFFF0000"/>
      <name val="Arial"/>
      <family val="2"/>
    </font>
    <font>
      <i/>
      <sz val="12"/>
      <color theme="1"/>
      <name val="Arial"/>
      <family val="2"/>
    </font>
    <font>
      <b/>
      <i/>
      <sz val="12"/>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24997000396251678"/>
        <bgColor indexed="64"/>
      </patternFill>
    </fill>
    <fill>
      <patternFill patternType="solid">
        <fgColor theme="1" tint="0.3499900102615356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right style="medium"/>
      <top style="medium"/>
      <bottom style="dashed"/>
    </border>
    <border>
      <left style="medium"/>
      <right style="dashed"/>
      <top style="medium"/>
      <bottom style="dashed"/>
    </border>
    <border>
      <left style="dashed"/>
      <right/>
      <top style="medium"/>
      <bottom style="dashed"/>
    </border>
    <border>
      <left style="medium"/>
      <right style="medium"/>
      <top style="medium"/>
      <bottom style="medium"/>
    </border>
    <border>
      <left style="medium"/>
      <right/>
      <top/>
      <bottom/>
    </border>
    <border>
      <left style="thin"/>
      <right/>
      <top style="medium"/>
      <bottom style="medium"/>
    </border>
    <border>
      <left/>
      <right style="medium"/>
      <top style="medium"/>
      <bottom style="dashed"/>
    </border>
    <border>
      <left style="medium"/>
      <right style="medium"/>
      <top style="medium"/>
      <bottom/>
    </border>
    <border>
      <left style="medium"/>
      <right style="medium"/>
      <top/>
      <bottom style="medium"/>
    </border>
    <border>
      <left style="medium"/>
      <right style="medium"/>
      <top/>
      <bottom/>
    </border>
    <border>
      <left style="medium"/>
      <right style="dashed"/>
      <top style="dashed"/>
      <bottom style="medium"/>
    </border>
    <border>
      <left/>
      <right/>
      <top style="dashed"/>
      <bottom style="medium"/>
    </border>
    <border>
      <left style="dashed"/>
      <right style="medium"/>
      <top style="dashed"/>
      <bottom style="medium"/>
    </border>
    <border>
      <left style="dashed"/>
      <right/>
      <top style="dashed"/>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59">
    <xf numFmtId="0" fontId="0" fillId="0" borderId="0" xfId="0" applyAlignment="1">
      <alignment/>
    </xf>
    <xf numFmtId="0" fontId="47"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0" fontId="49" fillId="24" borderId="0" xfId="0" applyFont="1" applyFill="1" applyAlignment="1">
      <alignment horizontal="center" vertical="center"/>
    </xf>
    <xf numFmtId="0" fontId="47" fillId="0" borderId="0" xfId="0" applyFont="1" applyAlignment="1">
      <alignment vertical="center"/>
    </xf>
    <xf numFmtId="0" fontId="47" fillId="24" borderId="0" xfId="0" applyFont="1" applyFill="1" applyAlignment="1">
      <alignment vertical="center"/>
    </xf>
    <xf numFmtId="0" fontId="47" fillId="0" borderId="0" xfId="0" applyFont="1" applyFill="1" applyAlignment="1">
      <alignment vertical="center"/>
    </xf>
    <xf numFmtId="165" fontId="49" fillId="24" borderId="0" xfId="0" applyNumberFormat="1" applyFont="1" applyFill="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Alignment="1">
      <alignment horizontal="center" vertical="center"/>
    </xf>
    <xf numFmtId="0" fontId="47" fillId="24" borderId="0" xfId="0" applyFont="1" applyFill="1" applyAlignment="1">
      <alignment horizontal="center" vertical="center"/>
    </xf>
    <xf numFmtId="165" fontId="50" fillId="0" borderId="10" xfId="0" applyNumberFormat="1" applyFont="1" applyBorder="1" applyAlignment="1" applyProtection="1">
      <alignment horizontal="center" vertical="center"/>
      <protection locked="0"/>
    </xf>
    <xf numFmtId="0" fontId="47" fillId="24" borderId="0" xfId="0" applyFont="1" applyFill="1" applyAlignment="1">
      <alignment horizontal="center" vertical="center"/>
    </xf>
    <xf numFmtId="164" fontId="2" fillId="0" borderId="11" xfId="0" applyNumberFormat="1" applyFont="1" applyBorder="1" applyAlignment="1" applyProtection="1">
      <alignment horizontal="center" vertical="center"/>
      <protection/>
    </xf>
    <xf numFmtId="164" fontId="47" fillId="0" borderId="11" xfId="0" applyNumberFormat="1" applyFont="1" applyBorder="1" applyAlignment="1" applyProtection="1">
      <alignment horizontal="center" vertical="center"/>
      <protection/>
    </xf>
    <xf numFmtId="164" fontId="2" fillId="0" borderId="11" xfId="0" applyNumberFormat="1" applyFont="1" applyBorder="1" applyAlignment="1" applyProtection="1">
      <alignment horizontal="center" vertical="center" shrinkToFit="1"/>
      <protection/>
    </xf>
    <xf numFmtId="165" fontId="50" fillId="0" borderId="12" xfId="0" applyNumberFormat="1" applyFont="1" applyBorder="1" applyAlignment="1" applyProtection="1">
      <alignment horizontal="center" vertical="center"/>
      <protection locked="0"/>
    </xf>
    <xf numFmtId="0" fontId="47"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47" fillId="24" borderId="0" xfId="0" applyFont="1" applyFill="1" applyAlignment="1">
      <alignment horizontal="center" vertical="center"/>
    </xf>
    <xf numFmtId="0" fontId="47" fillId="33" borderId="0" xfId="0" applyFont="1" applyFill="1" applyAlignment="1">
      <alignment horizontal="center" vertical="center" wrapText="1"/>
    </xf>
    <xf numFmtId="166" fontId="51" fillId="0" borderId="0" xfId="0" applyNumberFormat="1" applyFont="1" applyFill="1" applyAlignment="1">
      <alignment vertical="center"/>
    </xf>
    <xf numFmtId="166" fontId="47" fillId="33" borderId="13" xfId="0" applyNumberFormat="1" applyFont="1" applyFill="1" applyBorder="1" applyAlignment="1">
      <alignment horizontal="center" vertical="center" wrapText="1"/>
    </xf>
    <xf numFmtId="0" fontId="47" fillId="0" borderId="0" xfId="0" applyFont="1" applyAlignment="1">
      <alignment vertical="center"/>
    </xf>
    <xf numFmtId="0" fontId="50" fillId="0" borderId="0" xfId="0" applyFont="1" applyAlignment="1" applyProtection="1">
      <alignment horizontal="center" vertical="center" shrinkToFit="1"/>
      <protection locked="0"/>
    </xf>
    <xf numFmtId="0" fontId="47" fillId="0" borderId="0" xfId="0" applyFont="1" applyAlignment="1">
      <alignment vertical="center"/>
    </xf>
    <xf numFmtId="0" fontId="47" fillId="24" borderId="0" xfId="0" applyFont="1" applyFill="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165" fontId="50" fillId="0" borderId="12" xfId="0" applyNumberFormat="1" applyFont="1" applyBorder="1" applyAlignment="1" applyProtection="1">
      <alignment horizontal="center" vertical="center"/>
      <protection locked="0"/>
    </xf>
    <xf numFmtId="0" fontId="47" fillId="19" borderId="0" xfId="0" applyFont="1" applyFill="1" applyAlignment="1">
      <alignment horizontal="center" vertical="center" wrapText="1"/>
    </xf>
    <xf numFmtId="0" fontId="52" fillId="24" borderId="0" xfId="0" applyFont="1" applyFill="1" applyAlignment="1">
      <alignment vertical="center"/>
    </xf>
    <xf numFmtId="0" fontId="47" fillId="13" borderId="0" xfId="0" applyFont="1" applyFill="1" applyAlignment="1">
      <alignment vertical="center"/>
    </xf>
    <xf numFmtId="0" fontId="47" fillId="13" borderId="0" xfId="0" applyFont="1" applyFill="1" applyAlignment="1">
      <alignment horizontal="center" vertical="center"/>
    </xf>
    <xf numFmtId="164" fontId="47" fillId="13" borderId="0" xfId="0" applyNumberFormat="1" applyFont="1" applyFill="1" applyAlignment="1">
      <alignment horizontal="center" vertical="center"/>
    </xf>
    <xf numFmtId="167" fontId="47" fillId="13" borderId="0" xfId="0" applyNumberFormat="1" applyFont="1" applyFill="1" applyAlignment="1">
      <alignment horizontal="center" vertical="center"/>
    </xf>
    <xf numFmtId="0" fontId="47" fillId="13" borderId="0" xfId="0" applyFont="1" applyFill="1" applyBorder="1" applyAlignment="1">
      <alignment horizontal="center" vertical="center"/>
    </xf>
    <xf numFmtId="0" fontId="47" fillId="13" borderId="0" xfId="0" applyFont="1" applyFill="1" applyBorder="1" applyAlignment="1">
      <alignment vertical="center"/>
    </xf>
    <xf numFmtId="164" fontId="47" fillId="13" borderId="0" xfId="0" applyNumberFormat="1" applyFont="1" applyFill="1" applyBorder="1" applyAlignment="1">
      <alignment horizontal="center" vertical="center"/>
    </xf>
    <xf numFmtId="0" fontId="49" fillId="24" borderId="0" xfId="0" applyFont="1" applyFill="1" applyAlignment="1">
      <alignment vertical="center"/>
    </xf>
    <xf numFmtId="0" fontId="47" fillId="0" borderId="0" xfId="0" applyFont="1" applyAlignment="1" applyProtection="1">
      <alignment vertical="center"/>
      <protection/>
    </xf>
    <xf numFmtId="0" fontId="47" fillId="0" borderId="0" xfId="0" applyFont="1" applyAlignment="1" applyProtection="1">
      <alignment horizontal="center" vertical="center"/>
      <protection/>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165" fontId="50" fillId="0" borderId="12" xfId="0" applyNumberFormat="1" applyFont="1" applyBorder="1" applyAlignment="1" applyProtection="1">
      <alignment horizontal="center" vertical="center"/>
      <protection locked="0"/>
    </xf>
    <xf numFmtId="0" fontId="47" fillId="24" borderId="0" xfId="0" applyFont="1" applyFill="1" applyAlignment="1">
      <alignment horizontal="center" vertical="center"/>
    </xf>
    <xf numFmtId="0" fontId="47" fillId="19" borderId="0" xfId="0" applyFont="1" applyFill="1" applyAlignment="1">
      <alignment horizontal="center" vertical="center" wrapText="1"/>
    </xf>
    <xf numFmtId="0" fontId="50" fillId="0" borderId="0" xfId="0" applyFont="1" applyBorder="1" applyAlignment="1" applyProtection="1">
      <alignment horizontal="center" vertical="center"/>
      <protection locked="0"/>
    </xf>
    <xf numFmtId="0" fontId="50" fillId="0" borderId="0" xfId="0" applyFont="1" applyBorder="1" applyAlignment="1" applyProtection="1">
      <alignment horizontal="center" vertical="center" shrinkToFit="1"/>
      <protection locked="0"/>
    </xf>
    <xf numFmtId="0" fontId="47" fillId="0" borderId="0" xfId="0" applyFont="1" applyFill="1" applyAlignment="1">
      <alignment horizontal="center" vertical="center" wrapText="1"/>
    </xf>
    <xf numFmtId="165" fontId="47" fillId="0" borderId="0" xfId="0" applyNumberFormat="1" applyFont="1" applyFill="1" applyBorder="1" applyAlignment="1">
      <alignment horizontal="center" vertical="center"/>
    </xf>
    <xf numFmtId="166" fontId="47" fillId="19" borderId="13" xfId="0" applyNumberFormat="1" applyFont="1" applyFill="1" applyBorder="1" applyAlignment="1">
      <alignment horizontal="center" vertical="center" wrapText="1"/>
    </xf>
    <xf numFmtId="0" fontId="53" fillId="24" borderId="0" xfId="0" applyFont="1" applyFill="1" applyAlignment="1">
      <alignment vertical="center"/>
    </xf>
    <xf numFmtId="0" fontId="47" fillId="24" borderId="0" xfId="0" applyFont="1" applyFill="1" applyBorder="1" applyAlignment="1">
      <alignment vertical="center" wrapText="1"/>
    </xf>
    <xf numFmtId="165" fontId="47" fillId="24" borderId="0" xfId="0" applyNumberFormat="1" applyFont="1" applyFill="1" applyBorder="1" applyAlignment="1" applyProtection="1">
      <alignment horizontal="center" vertical="center"/>
      <protection locked="0"/>
    </xf>
    <xf numFmtId="0" fontId="47" fillId="13" borderId="0" xfId="0" applyFont="1" applyFill="1" applyAlignment="1">
      <alignment horizontal="center" vertical="center" wrapText="1"/>
    </xf>
    <xf numFmtId="0" fontId="47" fillId="24" borderId="0" xfId="0" applyFont="1" applyFill="1" applyAlignment="1" applyProtection="1">
      <alignment horizontal="center" vertical="center"/>
      <protection/>
    </xf>
    <xf numFmtId="0" fontId="47" fillId="24" borderId="0" xfId="0" applyFont="1" applyFill="1" applyAlignment="1" applyProtection="1">
      <alignment vertical="center"/>
      <protection/>
    </xf>
    <xf numFmtId="0" fontId="53" fillId="24" borderId="0" xfId="0" applyFont="1" applyFill="1" applyAlignment="1" applyProtection="1">
      <alignment vertical="center"/>
      <protection/>
    </xf>
    <xf numFmtId="0" fontId="47" fillId="24" borderId="14" xfId="0" applyFont="1" applyFill="1" applyBorder="1" applyAlignment="1" applyProtection="1">
      <alignment vertical="center"/>
      <protection/>
    </xf>
    <xf numFmtId="0" fontId="47" fillId="24" borderId="0" xfId="0" applyFont="1" applyFill="1" applyBorder="1" applyAlignment="1" applyProtection="1">
      <alignment vertical="center"/>
      <protection/>
    </xf>
    <xf numFmtId="0" fontId="47" fillId="24" borderId="0" xfId="0" applyFont="1" applyFill="1" applyBorder="1" applyAlignment="1" applyProtection="1">
      <alignment vertical="center" wrapText="1"/>
      <protection/>
    </xf>
    <xf numFmtId="164" fontId="47" fillId="24" borderId="0" xfId="0" applyNumberFormat="1" applyFont="1" applyFill="1" applyBorder="1" applyAlignment="1" applyProtection="1">
      <alignment vertical="center"/>
      <protection/>
    </xf>
    <xf numFmtId="165" fontId="47" fillId="24" borderId="0" xfId="0" applyNumberFormat="1" applyFont="1" applyFill="1" applyBorder="1" applyAlignment="1" applyProtection="1">
      <alignment horizontal="center" vertical="center"/>
      <protection/>
    </xf>
    <xf numFmtId="165" fontId="49" fillId="24" borderId="0" xfId="0" applyNumberFormat="1" applyFont="1" applyFill="1" applyBorder="1" applyAlignment="1" applyProtection="1">
      <alignment horizontal="center" vertical="center"/>
      <protection/>
    </xf>
    <xf numFmtId="165" fontId="49" fillId="24" borderId="0" xfId="0" applyNumberFormat="1" applyFont="1" applyFill="1" applyAlignment="1" applyProtection="1">
      <alignment horizontal="center" vertical="center"/>
      <protection/>
    </xf>
    <xf numFmtId="0" fontId="54" fillId="24" borderId="0" xfId="0" applyFont="1" applyFill="1" applyBorder="1" applyAlignment="1" applyProtection="1">
      <alignment horizontal="center" vertical="center"/>
      <protection/>
    </xf>
    <xf numFmtId="0" fontId="54" fillId="24" borderId="0" xfId="0" applyFont="1" applyFill="1" applyAlignment="1" applyProtection="1">
      <alignment horizontal="center" vertical="center"/>
      <protection/>
    </xf>
    <xf numFmtId="0" fontId="49" fillId="24" borderId="0" xfId="0" applyFont="1" applyFill="1" applyAlignment="1" applyProtection="1">
      <alignment horizontal="center" vertical="center"/>
      <protection/>
    </xf>
    <xf numFmtId="0" fontId="47" fillId="0" borderId="0" xfId="0" applyFont="1" applyAlignment="1">
      <alignment vertical="center"/>
    </xf>
    <xf numFmtId="0" fontId="55" fillId="24" borderId="0" xfId="0" applyFont="1" applyFill="1" applyAlignment="1">
      <alignment horizontal="center" vertical="center"/>
    </xf>
    <xf numFmtId="0" fontId="55" fillId="24" borderId="0" xfId="0" applyFont="1" applyFill="1" applyAlignment="1" applyProtection="1">
      <alignment horizontal="center" vertical="center"/>
      <protection/>
    </xf>
    <xf numFmtId="0" fontId="47" fillId="24" borderId="0" xfId="0" applyFont="1" applyFill="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165" fontId="50" fillId="0" borderId="12" xfId="0" applyNumberFormat="1" applyFont="1" applyBorder="1" applyAlignment="1" applyProtection="1">
      <alignment horizontal="center" vertical="center"/>
      <protection locked="0"/>
    </xf>
    <xf numFmtId="0" fontId="55" fillId="24" borderId="0" xfId="0" applyFont="1" applyFill="1" applyAlignment="1">
      <alignment horizontal="center" vertical="center"/>
    </xf>
    <xf numFmtId="0" fontId="47" fillId="24" borderId="0" xfId="0" applyFont="1" applyFill="1" applyAlignment="1">
      <alignment horizontal="center" vertical="center"/>
    </xf>
    <xf numFmtId="0" fontId="47" fillId="19" borderId="0" xfId="0" applyFont="1" applyFill="1" applyAlignment="1">
      <alignment horizontal="center" vertical="center" wrapText="1"/>
    </xf>
    <xf numFmtId="165" fontId="47" fillId="0" borderId="0" xfId="0" applyNumberFormat="1" applyFont="1" applyBorder="1" applyAlignment="1">
      <alignment horizontal="center" vertical="center"/>
    </xf>
    <xf numFmtId="165" fontId="47" fillId="0" borderId="0" xfId="0" applyNumberFormat="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0" fontId="47" fillId="19" borderId="0" xfId="0" applyFont="1" applyFill="1" applyBorder="1" applyAlignment="1">
      <alignment horizontal="center" vertical="center" wrapText="1"/>
    </xf>
    <xf numFmtId="0" fontId="50" fillId="0" borderId="0" xfId="0" applyFont="1" applyBorder="1" applyAlignment="1" applyProtection="1">
      <alignment horizontal="center" vertical="center"/>
      <protection/>
    </xf>
    <xf numFmtId="0" fontId="50" fillId="0" borderId="0" xfId="0" applyFont="1" applyBorder="1" applyAlignment="1" applyProtection="1">
      <alignment horizontal="center" vertical="center" shrinkToFit="1"/>
      <protection/>
    </xf>
    <xf numFmtId="165" fontId="47" fillId="0" borderId="0" xfId="0" applyNumberFormat="1" applyFont="1" applyFill="1" applyBorder="1" applyAlignment="1" applyProtection="1">
      <alignment horizontal="center" vertical="center" wrapText="1"/>
      <protection/>
    </xf>
    <xf numFmtId="165" fontId="47" fillId="0" borderId="0" xfId="0" applyNumberFormat="1" applyFont="1" applyFill="1" applyBorder="1" applyAlignment="1" applyProtection="1">
      <alignment horizontal="center" vertical="center"/>
      <protection/>
    </xf>
    <xf numFmtId="166" fontId="47" fillId="0" borderId="0" xfId="0" applyNumberFormat="1" applyFont="1" applyFill="1" applyBorder="1" applyAlignment="1" applyProtection="1">
      <alignment horizontal="center" vertical="center" wrapText="1"/>
      <protection/>
    </xf>
    <xf numFmtId="0" fontId="47" fillId="0" borderId="0" xfId="0" applyFont="1" applyFill="1" applyAlignment="1" applyProtection="1">
      <alignment vertical="center"/>
      <protection/>
    </xf>
    <xf numFmtId="166" fontId="51" fillId="0" borderId="0" xfId="0" applyNumberFormat="1" applyFont="1" applyFill="1" applyAlignment="1" applyProtection="1">
      <alignment vertical="center"/>
      <protection/>
    </xf>
    <xf numFmtId="0" fontId="47" fillId="0" borderId="0" xfId="0" applyFont="1" applyBorder="1" applyAlignment="1" applyProtection="1">
      <alignment vertical="center"/>
      <protection/>
    </xf>
    <xf numFmtId="0" fontId="47" fillId="19" borderId="0" xfId="0" applyFont="1" applyFill="1" applyAlignment="1" applyProtection="1">
      <alignment horizontal="center" vertical="center" wrapText="1"/>
      <protection/>
    </xf>
    <xf numFmtId="166" fontId="47" fillId="19" borderId="13" xfId="0" applyNumberFormat="1" applyFont="1" applyFill="1" applyBorder="1" applyAlignment="1" applyProtection="1">
      <alignment horizontal="center" vertical="center" wrapText="1"/>
      <protection/>
    </xf>
    <xf numFmtId="166" fontId="47" fillId="33" borderId="13" xfId="0" applyNumberFormat="1" applyFont="1" applyFill="1" applyBorder="1" applyAlignment="1" applyProtection="1">
      <alignment horizontal="center" vertical="center" wrapText="1"/>
      <protection/>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165" fontId="50" fillId="0" borderId="12" xfId="0" applyNumberFormat="1" applyFont="1" applyBorder="1" applyAlignment="1" applyProtection="1">
      <alignment horizontal="center" vertical="center"/>
      <protection locked="0"/>
    </xf>
    <xf numFmtId="165" fontId="50" fillId="0" borderId="12" xfId="0" applyNumberFormat="1" applyFont="1" applyBorder="1" applyAlignment="1" applyProtection="1">
      <alignment horizontal="center" vertical="center"/>
      <protection locked="0"/>
    </xf>
    <xf numFmtId="165" fontId="48" fillId="34" borderId="15" xfId="0" applyNumberFormat="1" applyFont="1" applyFill="1" applyBorder="1" applyAlignment="1" applyProtection="1">
      <alignment horizontal="center" vertical="center"/>
      <protection/>
    </xf>
    <xf numFmtId="0" fontId="56" fillId="24" borderId="0" xfId="0" applyFont="1" applyFill="1" applyAlignment="1" applyProtection="1">
      <alignment horizontal="center" vertical="center"/>
      <protection/>
    </xf>
    <xf numFmtId="164" fontId="2" fillId="24" borderId="0" xfId="0" applyNumberFormat="1" applyFont="1" applyFill="1" applyBorder="1" applyAlignment="1" applyProtection="1">
      <alignment vertical="center"/>
      <protection/>
    </xf>
    <xf numFmtId="0" fontId="2" fillId="24" borderId="0" xfId="0" applyFont="1" applyFill="1" applyAlignment="1" applyProtection="1">
      <alignment vertical="center"/>
      <protection/>
    </xf>
    <xf numFmtId="20" fontId="49" fillId="24" borderId="0" xfId="0" applyNumberFormat="1" applyFont="1" applyFill="1" applyBorder="1" applyAlignment="1" applyProtection="1">
      <alignment horizontal="center" vertical="center"/>
      <protection/>
    </xf>
    <xf numFmtId="164" fontId="47" fillId="24" borderId="0" xfId="0" applyNumberFormat="1" applyFont="1" applyFill="1" applyAlignment="1" applyProtection="1">
      <alignment vertical="center"/>
      <protection/>
    </xf>
    <xf numFmtId="0" fontId="2" fillId="24" borderId="0" xfId="0" applyFont="1" applyFill="1" applyBorder="1" applyAlignment="1" applyProtection="1">
      <alignment vertical="center"/>
      <protection/>
    </xf>
    <xf numFmtId="0" fontId="2" fillId="24" borderId="0" xfId="0" applyFont="1" applyFill="1" applyAlignment="1">
      <alignment vertical="center"/>
    </xf>
    <xf numFmtId="164" fontId="47" fillId="24" borderId="0" xfId="0" applyNumberFormat="1" applyFont="1" applyFill="1" applyBorder="1" applyAlignment="1" applyProtection="1">
      <alignment vertical="center" wrapText="1"/>
      <protection/>
    </xf>
    <xf numFmtId="0" fontId="47" fillId="24" borderId="0" xfId="0" applyFont="1" applyFill="1" applyAlignment="1">
      <alignment horizontal="center" vertical="center"/>
    </xf>
    <xf numFmtId="0" fontId="55" fillId="24" borderId="0" xfId="0" applyFont="1" applyFill="1" applyBorder="1" applyAlignment="1" applyProtection="1">
      <alignment horizontal="center" vertical="center"/>
      <protection/>
    </xf>
    <xf numFmtId="0" fontId="47" fillId="24" borderId="0" xfId="0" applyFont="1" applyFill="1" applyBorder="1" applyAlignment="1" applyProtection="1">
      <alignment horizontal="center" vertical="center"/>
      <protection/>
    </xf>
    <xf numFmtId="0" fontId="50" fillId="0" borderId="0" xfId="0" applyFont="1" applyAlignment="1" applyProtection="1">
      <alignment horizontal="center" vertical="center" shrinkToFit="1"/>
      <protection locked="0"/>
    </xf>
    <xf numFmtId="0" fontId="47" fillId="0" borderId="0" xfId="0" applyFont="1" applyAlignment="1">
      <alignment horizontal="center" vertical="center"/>
    </xf>
    <xf numFmtId="0" fontId="47" fillId="0" borderId="0" xfId="0" applyFont="1" applyAlignment="1">
      <alignment vertical="center"/>
    </xf>
    <xf numFmtId="0" fontId="47" fillId="35" borderId="0" xfId="0" applyFont="1" applyFill="1" applyAlignment="1">
      <alignment vertical="center"/>
    </xf>
    <xf numFmtId="0" fontId="48" fillId="35" borderId="0" xfId="0" applyFont="1" applyFill="1" applyAlignment="1">
      <alignment vertical="center"/>
    </xf>
    <xf numFmtId="0" fontId="56" fillId="24" borderId="0" xfId="0" applyFont="1" applyFill="1" applyAlignment="1" applyProtection="1">
      <alignment horizontal="center" vertical="center"/>
      <protection/>
    </xf>
    <xf numFmtId="165" fontId="47" fillId="13" borderId="0" xfId="0" applyNumberFormat="1" applyFont="1" applyFill="1" applyBorder="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0" fontId="57" fillId="0" borderId="0" xfId="0" applyFont="1" applyAlignment="1" applyProtection="1">
      <alignment horizontal="center" vertical="center" wrapText="1"/>
      <protection/>
    </xf>
    <xf numFmtId="0" fontId="47" fillId="0" borderId="0" xfId="0" applyFont="1" applyAlignment="1" applyProtection="1">
      <alignment horizontal="center" vertical="center"/>
      <protection locked="0"/>
    </xf>
    <xf numFmtId="0" fontId="52" fillId="0" borderId="0" xfId="0" applyFont="1" applyAlignment="1">
      <alignment horizontal="center" vertical="center"/>
    </xf>
    <xf numFmtId="0" fontId="51" fillId="0" borderId="0" xfId="0" applyFont="1" applyAlignment="1">
      <alignment horizontal="center" vertical="center"/>
    </xf>
    <xf numFmtId="0" fontId="50" fillId="0" borderId="0" xfId="0" applyFont="1" applyAlignment="1" applyProtection="1">
      <alignment horizontal="center" vertical="center" shrinkToFit="1"/>
      <protection locked="0"/>
    </xf>
    <xf numFmtId="165" fontId="50" fillId="0" borderId="12" xfId="0" applyNumberFormat="1" applyFont="1" applyBorder="1" applyAlignment="1" applyProtection="1">
      <alignment horizontal="center" vertical="center"/>
      <protection locked="0"/>
    </xf>
    <xf numFmtId="165" fontId="50" fillId="0" borderId="16" xfId="0" applyNumberFormat="1" applyFont="1" applyBorder="1" applyAlignment="1" applyProtection="1">
      <alignment horizontal="center" vertical="center"/>
      <protection locked="0"/>
    </xf>
    <xf numFmtId="165" fontId="47" fillId="13" borderId="17" xfId="0" applyNumberFormat="1" applyFont="1" applyFill="1" applyBorder="1" applyAlignment="1">
      <alignment horizontal="center" vertical="center" wrapText="1"/>
    </xf>
    <xf numFmtId="165" fontId="47" fillId="13" borderId="18" xfId="0" applyNumberFormat="1" applyFont="1" applyFill="1" applyBorder="1" applyAlignment="1">
      <alignment horizontal="center" vertical="center" wrapText="1"/>
    </xf>
    <xf numFmtId="165" fontId="47" fillId="0" borderId="19" xfId="0" applyNumberFormat="1" applyFont="1" applyBorder="1" applyAlignment="1">
      <alignment horizontal="center" vertical="center"/>
    </xf>
    <xf numFmtId="166" fontId="47" fillId="19" borderId="17" xfId="0" applyNumberFormat="1" applyFont="1" applyFill="1" applyBorder="1" applyAlignment="1">
      <alignment horizontal="center" vertical="center" wrapText="1"/>
    </xf>
    <xf numFmtId="166" fontId="47" fillId="19" borderId="18" xfId="0" applyNumberFormat="1" applyFont="1" applyFill="1" applyBorder="1" applyAlignment="1">
      <alignment horizontal="center" vertical="center" wrapText="1"/>
    </xf>
    <xf numFmtId="0" fontId="50" fillId="0" borderId="20" xfId="0" applyFont="1" applyBorder="1" applyAlignment="1" applyProtection="1">
      <alignment horizontal="center" vertical="center"/>
      <protection locked="0"/>
    </xf>
    <xf numFmtId="0" fontId="50" fillId="0" borderId="21" xfId="0" applyFont="1" applyBorder="1" applyAlignment="1" applyProtection="1">
      <alignment horizontal="center" vertical="center"/>
      <protection locked="0"/>
    </xf>
    <xf numFmtId="0" fontId="50" fillId="0" borderId="22" xfId="0" applyFont="1" applyBorder="1" applyAlignment="1" applyProtection="1">
      <alignment horizontal="center" vertical="center"/>
      <protection locked="0"/>
    </xf>
    <xf numFmtId="0" fontId="50" fillId="0" borderId="20" xfId="0" applyFont="1" applyBorder="1" applyAlignment="1" applyProtection="1">
      <alignment horizontal="center" vertical="center" shrinkToFit="1"/>
      <protection locked="0"/>
    </xf>
    <xf numFmtId="0" fontId="50" fillId="0" borderId="22" xfId="0" applyFont="1" applyBorder="1" applyAlignment="1" applyProtection="1">
      <alignment horizontal="center" vertical="center" shrinkToFit="1"/>
      <protection locked="0"/>
    </xf>
    <xf numFmtId="0" fontId="50" fillId="0" borderId="23" xfId="0" applyFont="1" applyBorder="1" applyAlignment="1" applyProtection="1">
      <alignment horizontal="center" vertical="center"/>
      <protection locked="0"/>
    </xf>
    <xf numFmtId="0" fontId="47" fillId="7" borderId="0" xfId="0" applyFont="1" applyFill="1" applyBorder="1" applyAlignment="1">
      <alignment horizontal="center" vertical="center"/>
    </xf>
    <xf numFmtId="0" fontId="47" fillId="0" borderId="0" xfId="0" applyFont="1" applyAlignment="1">
      <alignment vertical="center" shrinkToFit="1"/>
    </xf>
    <xf numFmtId="0" fontId="47" fillId="0" borderId="0" xfId="0" applyFont="1" applyAlignment="1">
      <alignment horizontal="center" vertical="center" shrinkToFit="1"/>
    </xf>
    <xf numFmtId="0" fontId="56" fillId="24" borderId="0" xfId="0" applyFont="1" applyFill="1" applyAlignment="1" applyProtection="1">
      <alignment horizontal="center" vertical="center"/>
      <protection/>
    </xf>
    <xf numFmtId="165" fontId="48" fillId="34" borderId="15" xfId="0" applyNumberFormat="1" applyFont="1" applyFill="1" applyBorder="1" applyAlignment="1" applyProtection="1">
      <alignment horizontal="center" vertical="center"/>
      <protection/>
    </xf>
    <xf numFmtId="165" fontId="48" fillId="34" borderId="24" xfId="0" applyNumberFormat="1"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2</xdr:row>
      <xdr:rowOff>123825</xdr:rowOff>
    </xdr:from>
    <xdr:to>
      <xdr:col>9</xdr:col>
      <xdr:colOff>638175</xdr:colOff>
      <xdr:row>9</xdr:row>
      <xdr:rowOff>38100</xdr:rowOff>
    </xdr:to>
    <xdr:pic>
      <xdr:nvPicPr>
        <xdr:cNvPr id="1" name="Image 1"/>
        <xdr:cNvPicPr preferRelativeResize="1">
          <a:picLocks noChangeAspect="1"/>
        </xdr:cNvPicPr>
      </xdr:nvPicPr>
      <xdr:blipFill>
        <a:blip r:embed="rId1"/>
        <a:stretch>
          <a:fillRect/>
        </a:stretch>
      </xdr:blipFill>
      <xdr:spPr>
        <a:xfrm>
          <a:off x="7648575" y="581025"/>
          <a:ext cx="2019300"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714375</xdr:colOff>
      <xdr:row>1</xdr:row>
      <xdr:rowOff>19050</xdr:rowOff>
    </xdr:from>
    <xdr:to>
      <xdr:col>15</xdr:col>
      <xdr:colOff>838200</xdr:colOff>
      <xdr:row>4</xdr:row>
      <xdr:rowOff>57150</xdr:rowOff>
    </xdr:to>
    <xdr:pic>
      <xdr:nvPicPr>
        <xdr:cNvPr id="1" name="Image 2"/>
        <xdr:cNvPicPr preferRelativeResize="1">
          <a:picLocks noChangeAspect="1"/>
        </xdr:cNvPicPr>
      </xdr:nvPicPr>
      <xdr:blipFill>
        <a:blip r:embed="rId1"/>
        <a:stretch>
          <a:fillRect/>
        </a:stretch>
      </xdr:blipFill>
      <xdr:spPr>
        <a:xfrm>
          <a:off x="8334375" y="247650"/>
          <a:ext cx="9715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714375</xdr:colOff>
      <xdr:row>1</xdr:row>
      <xdr:rowOff>19050</xdr:rowOff>
    </xdr:from>
    <xdr:to>
      <xdr:col>15</xdr:col>
      <xdr:colOff>838200</xdr:colOff>
      <xdr:row>4</xdr:row>
      <xdr:rowOff>57150</xdr:rowOff>
    </xdr:to>
    <xdr:pic>
      <xdr:nvPicPr>
        <xdr:cNvPr id="1" name="Image 2"/>
        <xdr:cNvPicPr preferRelativeResize="1">
          <a:picLocks noChangeAspect="1"/>
        </xdr:cNvPicPr>
      </xdr:nvPicPr>
      <xdr:blipFill>
        <a:blip r:embed="rId1"/>
        <a:stretch>
          <a:fillRect/>
        </a:stretch>
      </xdr:blipFill>
      <xdr:spPr>
        <a:xfrm>
          <a:off x="8334375" y="247650"/>
          <a:ext cx="9715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714375</xdr:colOff>
      <xdr:row>1</xdr:row>
      <xdr:rowOff>19050</xdr:rowOff>
    </xdr:from>
    <xdr:to>
      <xdr:col>15</xdr:col>
      <xdr:colOff>838200</xdr:colOff>
      <xdr:row>4</xdr:row>
      <xdr:rowOff>57150</xdr:rowOff>
    </xdr:to>
    <xdr:pic>
      <xdr:nvPicPr>
        <xdr:cNvPr id="1" name="Image 2"/>
        <xdr:cNvPicPr preferRelativeResize="1">
          <a:picLocks noChangeAspect="1"/>
        </xdr:cNvPicPr>
      </xdr:nvPicPr>
      <xdr:blipFill>
        <a:blip r:embed="rId1"/>
        <a:stretch>
          <a:fillRect/>
        </a:stretch>
      </xdr:blipFill>
      <xdr:spPr>
        <a:xfrm>
          <a:off x="8334375" y="247650"/>
          <a:ext cx="9715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714375</xdr:colOff>
      <xdr:row>1</xdr:row>
      <xdr:rowOff>19050</xdr:rowOff>
    </xdr:from>
    <xdr:to>
      <xdr:col>15</xdr:col>
      <xdr:colOff>838200</xdr:colOff>
      <xdr:row>4</xdr:row>
      <xdr:rowOff>57150</xdr:rowOff>
    </xdr:to>
    <xdr:pic>
      <xdr:nvPicPr>
        <xdr:cNvPr id="1" name="Image 2"/>
        <xdr:cNvPicPr preferRelativeResize="1">
          <a:picLocks noChangeAspect="1"/>
        </xdr:cNvPicPr>
      </xdr:nvPicPr>
      <xdr:blipFill>
        <a:blip r:embed="rId1"/>
        <a:stretch>
          <a:fillRect/>
        </a:stretch>
      </xdr:blipFill>
      <xdr:spPr>
        <a:xfrm>
          <a:off x="8334375" y="247650"/>
          <a:ext cx="97155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714375</xdr:colOff>
      <xdr:row>1</xdr:row>
      <xdr:rowOff>19050</xdr:rowOff>
    </xdr:from>
    <xdr:to>
      <xdr:col>15</xdr:col>
      <xdr:colOff>838200</xdr:colOff>
      <xdr:row>4</xdr:row>
      <xdr:rowOff>57150</xdr:rowOff>
    </xdr:to>
    <xdr:pic>
      <xdr:nvPicPr>
        <xdr:cNvPr id="1" name="Image 2"/>
        <xdr:cNvPicPr preferRelativeResize="1">
          <a:picLocks noChangeAspect="1"/>
        </xdr:cNvPicPr>
      </xdr:nvPicPr>
      <xdr:blipFill>
        <a:blip r:embed="rId1"/>
        <a:stretch>
          <a:fillRect/>
        </a:stretch>
      </xdr:blipFill>
      <xdr:spPr>
        <a:xfrm>
          <a:off x="8334375" y="247650"/>
          <a:ext cx="9715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O29"/>
  <sheetViews>
    <sheetView showGridLines="0" showRowColHeaders="0" tabSelected="1" zoomScalePageLayoutView="0" workbookViewId="0" topLeftCell="A1">
      <selection activeCell="H23" sqref="H23:I23"/>
    </sheetView>
  </sheetViews>
  <sheetFormatPr defaultColWidth="11.57421875" defaultRowHeight="12.75"/>
  <cols>
    <col min="1" max="1" width="5.7109375" style="34" customWidth="1"/>
    <col min="2" max="2" width="24.7109375" style="2" customWidth="1"/>
    <col min="3" max="3" width="2.7109375" style="1" customWidth="1"/>
    <col min="4" max="6" width="22.7109375" style="2" customWidth="1"/>
    <col min="7" max="7" width="10.7109375" style="2" customWidth="1"/>
    <col min="8" max="9" width="11.7109375" style="36" customWidth="1"/>
    <col min="10" max="10" width="11.7109375" style="2" customWidth="1"/>
    <col min="11" max="11" width="22.7109375" style="36" hidden="1" customWidth="1"/>
    <col min="12" max="12" width="60.7109375" style="2" customWidth="1"/>
    <col min="13" max="13" width="12.7109375" style="2" customWidth="1"/>
    <col min="14" max="16384" width="11.57421875" style="2" customWidth="1"/>
  </cols>
  <sheetData>
    <row r="1" spans="1:13" s="34" customFormat="1" ht="18" customHeight="1">
      <c r="A1" s="12"/>
      <c r="B1" s="12"/>
      <c r="C1" s="12"/>
      <c r="D1" s="12"/>
      <c r="E1" s="12"/>
      <c r="F1" s="12"/>
      <c r="G1" s="12"/>
      <c r="H1" s="12"/>
      <c r="I1" s="12"/>
      <c r="J1" s="12"/>
      <c r="K1" s="12"/>
      <c r="L1" s="12"/>
      <c r="M1" s="12"/>
    </row>
    <row r="2" spans="1:13" ht="18" customHeight="1">
      <c r="A2" s="12"/>
      <c r="B2" s="137" t="s">
        <v>0</v>
      </c>
      <c r="C2" s="137"/>
      <c r="D2" s="137"/>
      <c r="E2" s="137"/>
      <c r="F2" s="137"/>
      <c r="G2" s="137"/>
      <c r="H2" s="137"/>
      <c r="I2" s="137"/>
      <c r="J2" s="137"/>
      <c r="K2" s="12"/>
      <c r="L2" s="43"/>
      <c r="M2" s="12"/>
    </row>
    <row r="3" spans="1:13" ht="18" customHeight="1">
      <c r="A3" s="12"/>
      <c r="B3" s="132"/>
      <c r="C3" s="132"/>
      <c r="D3" s="132"/>
      <c r="E3" s="132"/>
      <c r="F3" s="132"/>
      <c r="G3" s="132"/>
      <c r="H3" s="132"/>
      <c r="I3" s="132"/>
      <c r="J3" s="132"/>
      <c r="K3" s="12"/>
      <c r="L3" s="43"/>
      <c r="M3" s="12"/>
    </row>
    <row r="4" spans="1:13" ht="18" customHeight="1">
      <c r="A4" s="12"/>
      <c r="B4" s="138" t="s">
        <v>1</v>
      </c>
      <c r="C4" s="138"/>
      <c r="D4" s="138"/>
      <c r="E4" s="138"/>
      <c r="F4" s="138"/>
      <c r="G4" s="138"/>
      <c r="H4" s="138"/>
      <c r="I4" s="138"/>
      <c r="J4" s="138"/>
      <c r="K4" s="12"/>
      <c r="L4" s="43"/>
      <c r="M4" s="12"/>
    </row>
    <row r="5" spans="1:13" ht="18" customHeight="1">
      <c r="A5" s="12"/>
      <c r="B5" s="132"/>
      <c r="C5" s="132"/>
      <c r="D5" s="132"/>
      <c r="E5" s="132"/>
      <c r="F5" s="132"/>
      <c r="G5" s="132"/>
      <c r="H5" s="132"/>
      <c r="I5" s="132"/>
      <c r="J5" s="132"/>
      <c r="K5" s="43"/>
      <c r="L5" s="43"/>
      <c r="M5" s="12"/>
    </row>
    <row r="6" spans="1:13" ht="18" customHeight="1">
      <c r="A6" s="12"/>
      <c r="B6" s="2" t="s">
        <v>2</v>
      </c>
      <c r="C6" s="1" t="s">
        <v>3</v>
      </c>
      <c r="D6" s="28"/>
      <c r="E6" s="132"/>
      <c r="F6" s="132"/>
      <c r="G6" s="132"/>
      <c r="H6" s="132"/>
      <c r="I6" s="132"/>
      <c r="J6" s="132"/>
      <c r="K6" s="43"/>
      <c r="L6" s="43"/>
      <c r="M6" s="12"/>
    </row>
    <row r="7" spans="1:13" ht="18" customHeight="1">
      <c r="A7" s="12"/>
      <c r="B7" s="2" t="s">
        <v>4</v>
      </c>
      <c r="C7" s="1" t="s">
        <v>3</v>
      </c>
      <c r="D7" s="28"/>
      <c r="E7" s="132"/>
      <c r="F7" s="132"/>
      <c r="G7" s="132"/>
      <c r="H7" s="132"/>
      <c r="I7" s="132"/>
      <c r="J7" s="132"/>
      <c r="K7" s="43"/>
      <c r="L7" s="43"/>
      <c r="M7" s="12"/>
    </row>
    <row r="8" spans="1:13" s="4" customFormat="1" ht="18" customHeight="1">
      <c r="A8" s="12"/>
      <c r="B8" s="4" t="s">
        <v>26</v>
      </c>
      <c r="C8" s="1" t="s">
        <v>3</v>
      </c>
      <c r="D8" s="28"/>
      <c r="E8" s="132"/>
      <c r="F8" s="132"/>
      <c r="G8" s="132"/>
      <c r="H8" s="132"/>
      <c r="I8" s="132"/>
      <c r="J8" s="132"/>
      <c r="K8" s="43"/>
      <c r="L8" s="43"/>
      <c r="M8" s="12"/>
    </row>
    <row r="9" spans="1:15" ht="18" customHeight="1">
      <c r="A9" s="12"/>
      <c r="B9" s="2" t="s">
        <v>5</v>
      </c>
      <c r="C9" s="1" t="s">
        <v>3</v>
      </c>
      <c r="D9" s="29"/>
      <c r="E9" s="3" t="str">
        <f>D11</f>
        <v>école 1</v>
      </c>
      <c r="F9" s="3" t="str">
        <f>E11</f>
        <v>école 2</v>
      </c>
      <c r="G9" s="3" t="str">
        <f>F11</f>
        <v>école 3</v>
      </c>
      <c r="H9" s="3" t="str">
        <f>G11</f>
        <v>école 4</v>
      </c>
      <c r="I9" s="10" t="str">
        <f>I11</f>
        <v>école 5</v>
      </c>
      <c r="J9" s="128" t="str">
        <f>D12</f>
        <v>école 6</v>
      </c>
      <c r="K9" s="51" t="str">
        <f>E12</f>
        <v>école 7</v>
      </c>
      <c r="L9" s="51" t="str">
        <f>F12</f>
        <v>école 8</v>
      </c>
      <c r="M9" s="51" t="str">
        <f>G12</f>
        <v>école 9</v>
      </c>
      <c r="N9" s="129" t="str">
        <f>I12</f>
        <v>école 10</v>
      </c>
      <c r="O9" s="129"/>
    </row>
    <row r="10" spans="1:13" ht="18" customHeight="1">
      <c r="A10" s="12"/>
      <c r="B10" s="2" t="s">
        <v>6</v>
      </c>
      <c r="C10" s="1" t="s">
        <v>3</v>
      </c>
      <c r="D10" s="28"/>
      <c r="E10" s="132"/>
      <c r="F10" s="132"/>
      <c r="G10" s="132"/>
      <c r="H10" s="132"/>
      <c r="I10" s="132"/>
      <c r="J10" s="132"/>
      <c r="K10" s="12"/>
      <c r="L10" s="43"/>
      <c r="M10" s="12"/>
    </row>
    <row r="11" spans="1:13" ht="18" customHeight="1">
      <c r="A11" s="12"/>
      <c r="B11" s="2" t="s">
        <v>18</v>
      </c>
      <c r="C11" s="1" t="s">
        <v>3</v>
      </c>
      <c r="D11" s="35" t="s">
        <v>7</v>
      </c>
      <c r="E11" s="35" t="s">
        <v>8</v>
      </c>
      <c r="F11" s="35" t="s">
        <v>9</v>
      </c>
      <c r="G11" s="139" t="s">
        <v>10</v>
      </c>
      <c r="H11" s="139"/>
      <c r="I11" s="139" t="s">
        <v>11</v>
      </c>
      <c r="J11" s="139"/>
      <c r="K11" s="12"/>
      <c r="L11" s="43"/>
      <c r="M11" s="12"/>
    </row>
    <row r="12" spans="1:13" s="127" customFormat="1" ht="18" customHeight="1">
      <c r="A12" s="12"/>
      <c r="C12" s="126"/>
      <c r="D12" s="125" t="s">
        <v>45</v>
      </c>
      <c r="E12" s="125" t="s">
        <v>46</v>
      </c>
      <c r="F12" s="125" t="s">
        <v>47</v>
      </c>
      <c r="G12" s="139" t="s">
        <v>48</v>
      </c>
      <c r="H12" s="139"/>
      <c r="I12" s="139" t="s">
        <v>49</v>
      </c>
      <c r="J12" s="139"/>
      <c r="K12" s="12"/>
      <c r="L12" s="43"/>
      <c r="M12" s="12"/>
    </row>
    <row r="13" spans="1:13" ht="18" customHeight="1">
      <c r="A13" s="12"/>
      <c r="B13" s="132"/>
      <c r="C13" s="132"/>
      <c r="D13" s="132"/>
      <c r="E13" s="132"/>
      <c r="F13" s="132"/>
      <c r="G13" s="132"/>
      <c r="H13" s="132"/>
      <c r="I13" s="132"/>
      <c r="J13" s="132"/>
      <c r="K13" s="12"/>
      <c r="L13" s="43"/>
      <c r="M13" s="12"/>
    </row>
    <row r="14" spans="1:13" ht="18" customHeight="1">
      <c r="A14" s="12"/>
      <c r="B14" s="138" t="s">
        <v>17</v>
      </c>
      <c r="C14" s="138"/>
      <c r="D14" s="138"/>
      <c r="E14" s="132"/>
      <c r="F14" s="132"/>
      <c r="G14" s="132"/>
      <c r="H14" s="132"/>
      <c r="I14" s="132"/>
      <c r="J14" s="132"/>
      <c r="K14" s="12"/>
      <c r="L14" s="43"/>
      <c r="M14" s="12"/>
    </row>
    <row r="15" spans="1:13" ht="18" customHeight="1">
      <c r="A15" s="12"/>
      <c r="B15" s="132"/>
      <c r="C15" s="132"/>
      <c r="D15" s="132"/>
      <c r="E15" s="132"/>
      <c r="F15" s="132"/>
      <c r="G15" s="132"/>
      <c r="H15" s="132"/>
      <c r="I15" s="132"/>
      <c r="J15" s="132"/>
      <c r="K15" s="51" t="s">
        <v>40</v>
      </c>
      <c r="L15" s="43"/>
      <c r="M15" s="12"/>
    </row>
    <row r="16" spans="1:13" ht="18" customHeight="1">
      <c r="A16" s="12"/>
      <c r="B16" s="133" t="s">
        <v>12</v>
      </c>
      <c r="C16" s="133"/>
      <c r="D16" s="133"/>
      <c r="E16" s="133"/>
      <c r="F16" s="133"/>
      <c r="G16" s="133"/>
      <c r="H16" s="133"/>
      <c r="I16" s="133"/>
      <c r="J16" s="133"/>
      <c r="K16" s="51" t="s">
        <v>41</v>
      </c>
      <c r="L16" s="43"/>
      <c r="M16" s="12"/>
    </row>
    <row r="17" spans="1:13" ht="18" customHeight="1">
      <c r="A17" s="12"/>
      <c r="B17" s="133" t="s">
        <v>24</v>
      </c>
      <c r="C17" s="133"/>
      <c r="D17" s="133"/>
      <c r="E17" s="133"/>
      <c r="F17" s="133"/>
      <c r="G17" s="133"/>
      <c r="H17" s="133"/>
      <c r="I17" s="133"/>
      <c r="J17" s="133"/>
      <c r="K17" s="51" t="s">
        <v>42</v>
      </c>
      <c r="L17" s="43"/>
      <c r="M17" s="12"/>
    </row>
    <row r="18" spans="1:13" ht="18" customHeight="1">
      <c r="A18" s="12"/>
      <c r="B18" s="8"/>
      <c r="C18" s="7" t="s">
        <v>15</v>
      </c>
      <c r="D18" s="133" t="s">
        <v>14</v>
      </c>
      <c r="E18" s="133"/>
      <c r="F18" s="133"/>
      <c r="G18" s="133"/>
      <c r="H18" s="133"/>
      <c r="I18" s="133"/>
      <c r="J18" s="133"/>
      <c r="K18" s="12"/>
      <c r="L18" s="43"/>
      <c r="M18" s="12"/>
    </row>
    <row r="19" spans="1:13" ht="18" customHeight="1">
      <c r="A19" s="12"/>
      <c r="B19" s="8"/>
      <c r="C19" s="7" t="s">
        <v>15</v>
      </c>
      <c r="D19" s="134" t="s">
        <v>16</v>
      </c>
      <c r="E19" s="134"/>
      <c r="F19" s="134"/>
      <c r="G19" s="134"/>
      <c r="H19" s="134"/>
      <c r="I19" s="134"/>
      <c r="J19" s="134"/>
      <c r="K19" s="12"/>
      <c r="L19" s="43"/>
      <c r="M19" s="12"/>
    </row>
    <row r="20" spans="1:13" ht="18" customHeight="1">
      <c r="A20" s="12"/>
      <c r="B20" s="133" t="s">
        <v>44</v>
      </c>
      <c r="C20" s="133"/>
      <c r="D20" s="133"/>
      <c r="E20" s="133"/>
      <c r="F20" s="133"/>
      <c r="G20" s="133"/>
      <c r="H20" s="133"/>
      <c r="I20" s="133"/>
      <c r="J20" s="133"/>
      <c r="K20" s="12"/>
      <c r="L20" s="43"/>
      <c r="M20" s="12"/>
    </row>
    <row r="21" spans="1:13" s="11" customFormat="1" ht="18" customHeight="1">
      <c r="A21" s="12"/>
      <c r="B21" s="132"/>
      <c r="C21" s="132"/>
      <c r="D21" s="132"/>
      <c r="E21" s="132"/>
      <c r="F21" s="132"/>
      <c r="G21" s="132"/>
      <c r="H21" s="132"/>
      <c r="I21" s="132"/>
      <c r="J21" s="132"/>
      <c r="K21" s="12"/>
      <c r="L21" s="43"/>
      <c r="M21" s="12"/>
    </row>
    <row r="22" spans="1:13" s="5" customFormat="1" ht="18" customHeight="1">
      <c r="A22" s="12"/>
      <c r="B22" s="36"/>
      <c r="C22" s="44"/>
      <c r="D22" s="44"/>
      <c r="E22" s="45" t="s">
        <v>30</v>
      </c>
      <c r="F22" s="45" t="s">
        <v>31</v>
      </c>
      <c r="H22" s="36" t="s">
        <v>39</v>
      </c>
      <c r="I22" s="36"/>
      <c r="J22" s="36"/>
      <c r="K22" s="12"/>
      <c r="L22" s="43"/>
      <c r="M22" s="12"/>
    </row>
    <row r="23" spans="1:13" ht="18" customHeight="1">
      <c r="A23" s="12"/>
      <c r="B23" s="8"/>
      <c r="C23" s="45" t="s">
        <v>15</v>
      </c>
      <c r="D23" s="44" t="s">
        <v>32</v>
      </c>
      <c r="E23" s="46">
        <v>41883</v>
      </c>
      <c r="F23" s="47">
        <f>Période1!$L$19</f>
        <v>41929</v>
      </c>
      <c r="G23" s="52"/>
      <c r="H23" s="136" t="s">
        <v>50</v>
      </c>
      <c r="I23" s="136"/>
      <c r="J23" s="53"/>
      <c r="K23" s="12"/>
      <c r="L23" s="43"/>
      <c r="M23" s="12"/>
    </row>
    <row r="24" spans="1:13" ht="18" customHeight="1">
      <c r="A24" s="12"/>
      <c r="B24" s="9"/>
      <c r="C24" s="48" t="s">
        <v>15</v>
      </c>
      <c r="D24" s="49" t="s">
        <v>33</v>
      </c>
      <c r="E24" s="50">
        <v>41946</v>
      </c>
      <c r="F24" s="47">
        <f>Période2!$L$19</f>
        <v>41992</v>
      </c>
      <c r="G24" s="135" t="str">
        <f>IF(H23="Zone A",K15,IF(H23="Zone B",K16,IF(H23="Zone C",K17,"")))</f>
        <v>Caen - Clermont Ferrand - Grenoble - Lyon - Montpellier - Nancy/Metz - Nantes - Rennes - Toulouse</v>
      </c>
      <c r="H24" s="135"/>
      <c r="I24" s="135"/>
      <c r="J24" s="135"/>
      <c r="K24" s="12"/>
      <c r="L24" s="43"/>
      <c r="M24" s="12"/>
    </row>
    <row r="25" spans="1:13" ht="18" customHeight="1">
      <c r="A25" s="12"/>
      <c r="B25" s="8"/>
      <c r="C25" s="45" t="s">
        <v>15</v>
      </c>
      <c r="D25" s="44" t="s">
        <v>34</v>
      </c>
      <c r="E25" s="50">
        <v>42009</v>
      </c>
      <c r="F25" s="47" t="str">
        <f>IF(H23="Zone A","06/02",IF(H23="Zone B","20/02",IF(H23="Zone C","13/02","")))</f>
        <v>06/02</v>
      </c>
      <c r="G25" s="135"/>
      <c r="H25" s="135"/>
      <c r="I25" s="135"/>
      <c r="J25" s="135"/>
      <c r="K25" s="12"/>
      <c r="L25" s="43"/>
      <c r="M25" s="12"/>
    </row>
    <row r="26" spans="1:13" ht="18" customHeight="1">
      <c r="A26" s="12"/>
      <c r="B26" s="8"/>
      <c r="C26" s="45" t="s">
        <v>15</v>
      </c>
      <c r="D26" s="44" t="s">
        <v>35</v>
      </c>
      <c r="E26" s="46">
        <f>IF(F25="","",F25+17)</f>
        <v>41693</v>
      </c>
      <c r="F26" s="46">
        <f>IF(E26="","",E26+46)</f>
        <v>41739</v>
      </c>
      <c r="G26" s="132"/>
      <c r="H26" s="132"/>
      <c r="I26" s="132"/>
      <c r="J26" s="132"/>
      <c r="K26" s="12"/>
      <c r="L26" s="12"/>
      <c r="M26" s="12"/>
    </row>
    <row r="27" spans="1:13" ht="18" customHeight="1">
      <c r="A27" s="12"/>
      <c r="B27" s="8"/>
      <c r="C27" s="45" t="s">
        <v>15</v>
      </c>
      <c r="D27" s="44" t="s">
        <v>36</v>
      </c>
      <c r="E27" s="46">
        <f>IF(F26="","",F26+17)</f>
        <v>41756</v>
      </c>
      <c r="F27" s="46">
        <v>42188</v>
      </c>
      <c r="G27" s="132"/>
      <c r="H27" s="132"/>
      <c r="I27" s="132"/>
      <c r="J27" s="132"/>
      <c r="K27" s="12"/>
      <c r="L27" s="12"/>
      <c r="M27" s="12"/>
    </row>
    <row r="28" spans="1:13" ht="69.75" customHeight="1">
      <c r="A28" s="12"/>
      <c r="B28" s="12"/>
      <c r="C28" s="12"/>
      <c r="D28" s="12"/>
      <c r="E28" s="12"/>
      <c r="F28" s="12"/>
      <c r="G28" s="12"/>
      <c r="H28" s="12"/>
      <c r="I28" s="12"/>
      <c r="J28" s="12"/>
      <c r="K28" s="12"/>
      <c r="L28" s="12"/>
      <c r="M28" s="12"/>
    </row>
    <row r="29" spans="1:13" ht="15">
      <c r="A29" s="12"/>
      <c r="B29" s="12"/>
      <c r="C29" s="12"/>
      <c r="D29" s="12"/>
      <c r="E29" s="12"/>
      <c r="F29" s="12"/>
      <c r="G29" s="12"/>
      <c r="H29" s="12"/>
      <c r="I29" s="12"/>
      <c r="J29" s="12"/>
      <c r="K29" s="12"/>
      <c r="L29" s="12"/>
      <c r="M29" s="12"/>
    </row>
  </sheetData>
  <sheetProtection password="DC57" sheet="1" selectLockedCells="1"/>
  <mergeCells count="24">
    <mergeCell ref="B15:J15"/>
    <mergeCell ref="E14:J14"/>
    <mergeCell ref="B16:J16"/>
    <mergeCell ref="G12:H12"/>
    <mergeCell ref="I12:J12"/>
    <mergeCell ref="G11:H11"/>
    <mergeCell ref="I11:J11"/>
    <mergeCell ref="B13:J13"/>
    <mergeCell ref="B2:J2"/>
    <mergeCell ref="B3:J3"/>
    <mergeCell ref="B4:D4"/>
    <mergeCell ref="B14:D14"/>
    <mergeCell ref="E4:J4"/>
    <mergeCell ref="B5:J5"/>
    <mergeCell ref="E6:J8"/>
    <mergeCell ref="E10:J10"/>
    <mergeCell ref="G26:J27"/>
    <mergeCell ref="B17:J17"/>
    <mergeCell ref="D18:J18"/>
    <mergeCell ref="D19:J19"/>
    <mergeCell ref="B20:J20"/>
    <mergeCell ref="B21:J21"/>
    <mergeCell ref="G24:J25"/>
    <mergeCell ref="H23:I23"/>
  </mergeCells>
  <dataValidations count="3">
    <dataValidation allowBlank="1" showInputMessage="1" showErrorMessage="1" promptTitle="École d'exercice" sqref="I11:I12 D11:G12"/>
    <dataValidation type="list" allowBlank="1" showInputMessage="1" showErrorMessage="1" sqref="D8">
      <formula1>"ZIL,BDI,BFC"</formula1>
    </dataValidation>
    <dataValidation type="list" showInputMessage="1" showErrorMessage="1" sqref="H23:I23">
      <formula1>"Zone A,Zone B,Zone C"</formula1>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dimension ref="A1:S24"/>
  <sheetViews>
    <sheetView showGridLines="0" showRowColHeaders="0" zoomScalePageLayoutView="0" workbookViewId="0" topLeftCell="A1">
      <selection activeCell="B8" sqref="B8:D8"/>
    </sheetView>
  </sheetViews>
  <sheetFormatPr defaultColWidth="11.57421875" defaultRowHeight="12.75"/>
  <cols>
    <col min="1" max="1" width="5.7109375" style="16" customWidth="1"/>
    <col min="2" max="2" width="10.7109375" style="2" customWidth="1"/>
    <col min="3" max="3" width="2.7109375" style="18" customWidth="1"/>
    <col min="4" max="4" width="8.7109375" style="6" customWidth="1"/>
    <col min="5" max="6" width="10.7109375" style="15" customWidth="1"/>
    <col min="7" max="7" width="10.7109375" style="1" customWidth="1"/>
    <col min="8" max="8" width="10.7109375" style="15" customWidth="1"/>
    <col min="9" max="9" width="10.7109375" style="2" customWidth="1"/>
    <col min="10" max="10" width="8.7109375" style="18" customWidth="1"/>
    <col min="11" max="11" width="2.7109375" style="2" customWidth="1"/>
    <col min="12" max="12" width="10.7109375" style="5" customWidth="1"/>
    <col min="13" max="13" width="10.7109375" style="4" customWidth="1"/>
    <col min="14" max="14" width="12.7109375" style="4" customWidth="1"/>
    <col min="15" max="15" width="12.7109375" style="2" hidden="1" customWidth="1"/>
    <col min="16" max="16" width="12.7109375" style="2" customWidth="1"/>
    <col min="17" max="17" width="11.57421875" style="2" customWidth="1"/>
    <col min="18" max="18" width="53.7109375" style="2" customWidth="1"/>
    <col min="19" max="19" width="12.7109375" style="2" customWidth="1"/>
    <col min="20" max="16384" width="11.57421875" style="2" customWidth="1"/>
  </cols>
  <sheetData>
    <row r="1" spans="1:19" s="16" customFormat="1" ht="18" customHeight="1">
      <c r="A1" s="21"/>
      <c r="B1" s="21"/>
      <c r="C1" s="21"/>
      <c r="D1" s="21"/>
      <c r="E1" s="21"/>
      <c r="F1" s="21"/>
      <c r="G1" s="21"/>
      <c r="H1" s="21"/>
      <c r="I1" s="21"/>
      <c r="J1" s="21"/>
      <c r="K1" s="21"/>
      <c r="L1" s="21"/>
      <c r="M1" s="21"/>
      <c r="N1" s="21"/>
      <c r="O1" s="21"/>
      <c r="P1" s="21"/>
      <c r="Q1" s="21"/>
      <c r="R1" s="21"/>
      <c r="S1" s="21"/>
    </row>
    <row r="2" spans="1:19" ht="18" customHeight="1">
      <c r="A2" s="21"/>
      <c r="B2" s="16" t="s">
        <v>2</v>
      </c>
      <c r="C2" s="20" t="s">
        <v>3</v>
      </c>
      <c r="D2" s="154">
        <f>IF(Notice!D6="","",Notice!D6)</f>
      </c>
      <c r="E2" s="154"/>
      <c r="F2" s="154"/>
      <c r="H2" s="16" t="s">
        <v>5</v>
      </c>
      <c r="I2" s="16"/>
      <c r="K2" s="20" t="s">
        <v>3</v>
      </c>
      <c r="L2" s="133">
        <f>IF(Notice!D9="","",Notice!D9)</f>
      </c>
      <c r="M2" s="133"/>
      <c r="N2" s="133"/>
      <c r="O2" s="16"/>
      <c r="P2" s="16"/>
      <c r="Q2" s="21"/>
      <c r="R2" s="21"/>
      <c r="S2" s="21"/>
    </row>
    <row r="3" spans="1:19" ht="18" customHeight="1">
      <c r="A3" s="21"/>
      <c r="B3" s="16" t="s">
        <v>4</v>
      </c>
      <c r="C3" s="20" t="s">
        <v>3</v>
      </c>
      <c r="D3" s="154">
        <f>IF(Notice!D7="","",Notice!D7)</f>
      </c>
      <c r="E3" s="154"/>
      <c r="F3" s="154"/>
      <c r="H3" s="16" t="s">
        <v>6</v>
      </c>
      <c r="I3" s="16"/>
      <c r="K3" s="20" t="s">
        <v>3</v>
      </c>
      <c r="L3" s="133">
        <f>IF(Notice!D10="","",Notice!D10)</f>
      </c>
      <c r="M3" s="133"/>
      <c r="N3" s="133"/>
      <c r="O3" s="16"/>
      <c r="P3" s="16"/>
      <c r="Q3" s="21"/>
      <c r="R3" s="21"/>
      <c r="S3" s="21"/>
    </row>
    <row r="4" spans="1:19" s="4" customFormat="1" ht="18" customHeight="1">
      <c r="A4" s="21"/>
      <c r="B4" s="16" t="s">
        <v>26</v>
      </c>
      <c r="C4" s="20" t="s">
        <v>3</v>
      </c>
      <c r="D4" s="155">
        <f>IF(Notice!D8="","",Notice!D8)</f>
      </c>
      <c r="E4" s="155"/>
      <c r="F4" s="155"/>
      <c r="H4" s="16"/>
      <c r="I4" s="16"/>
      <c r="J4" s="18"/>
      <c r="K4" s="16"/>
      <c r="L4" s="16"/>
      <c r="M4" s="16"/>
      <c r="N4" s="16"/>
      <c r="O4" s="16"/>
      <c r="P4" s="16"/>
      <c r="Q4" s="21"/>
      <c r="R4" s="21"/>
      <c r="S4" s="21"/>
    </row>
    <row r="5" spans="1:19" ht="18" customHeight="1">
      <c r="A5" s="21"/>
      <c r="B5" s="17"/>
      <c r="C5" s="19"/>
      <c r="D5" s="17"/>
      <c r="E5" s="17"/>
      <c r="F5" s="17"/>
      <c r="G5" s="17"/>
      <c r="H5" s="17"/>
      <c r="I5" s="17"/>
      <c r="J5" s="19"/>
      <c r="K5" s="17"/>
      <c r="L5" s="19"/>
      <c r="M5" s="19"/>
      <c r="N5" s="19"/>
      <c r="O5" s="19"/>
      <c r="P5" s="19"/>
      <c r="Q5" s="21"/>
      <c r="R5" s="21"/>
      <c r="S5" s="21"/>
    </row>
    <row r="6" spans="1:19" ht="30" customHeight="1" thickBot="1">
      <c r="A6" s="21"/>
      <c r="B6" s="153" t="s">
        <v>19</v>
      </c>
      <c r="C6" s="153"/>
      <c r="D6" s="153"/>
      <c r="E6" s="153" t="s">
        <v>20</v>
      </c>
      <c r="F6" s="153"/>
      <c r="G6" s="153" t="s">
        <v>21</v>
      </c>
      <c r="H6" s="153"/>
      <c r="I6" s="153" t="s">
        <v>22</v>
      </c>
      <c r="J6" s="153"/>
      <c r="K6" s="153"/>
      <c r="L6" s="153" t="s">
        <v>23</v>
      </c>
      <c r="M6" s="153"/>
      <c r="N6" s="68" t="s">
        <v>27</v>
      </c>
      <c r="O6" s="63">
        <v>1</v>
      </c>
      <c r="P6" s="42" t="s">
        <v>28</v>
      </c>
      <c r="Q6" s="21"/>
      <c r="R6" s="21"/>
      <c r="S6" s="21"/>
    </row>
    <row r="7" spans="1:19" ht="18" customHeight="1">
      <c r="A7" s="21"/>
      <c r="B7" s="25">
        <f>Notice!E23</f>
        <v>41883</v>
      </c>
      <c r="C7" s="140" t="s">
        <v>25</v>
      </c>
      <c r="D7" s="141"/>
      <c r="E7" s="26">
        <f>B7+1</f>
        <v>41884</v>
      </c>
      <c r="F7" s="22" t="s">
        <v>25</v>
      </c>
      <c r="G7" s="24">
        <f>E7+1</f>
        <v>41885</v>
      </c>
      <c r="H7" s="22" t="s">
        <v>25</v>
      </c>
      <c r="I7" s="24">
        <f>G7+1</f>
        <v>41886</v>
      </c>
      <c r="J7" s="140" t="s">
        <v>25</v>
      </c>
      <c r="K7" s="141"/>
      <c r="L7" s="25">
        <f>I7+1</f>
        <v>41887</v>
      </c>
      <c r="M7" s="27" t="s">
        <v>25</v>
      </c>
      <c r="N7" s="142">
        <f>IF(ISNUMBER(C7),C7,0)+IF(ISNUMBER(F7),F7,0)+IF(ISNUMBER(H7),H7,0)+IF(ISNUMBER(J7),J7,0)+IF(ISNUMBER(M7),M7,0)</f>
        <v>0</v>
      </c>
      <c r="O7" s="144">
        <f>IF(N7&gt;0,IF(N7-$O$6&gt;0,N7-$O$6,0),0)</f>
        <v>0</v>
      </c>
      <c r="P7" s="145" t="str">
        <f>TEXT(O7,"hh:mm")</f>
        <v>00:00</v>
      </c>
      <c r="Q7" s="21"/>
      <c r="R7" s="21"/>
      <c r="S7" s="21"/>
    </row>
    <row r="8" spans="1:19" s="16" customFormat="1" ht="18" customHeight="1" thickBot="1">
      <c r="A8" s="21"/>
      <c r="B8" s="147" t="s">
        <v>13</v>
      </c>
      <c r="C8" s="148"/>
      <c r="D8" s="149"/>
      <c r="E8" s="150" t="s">
        <v>13</v>
      </c>
      <c r="F8" s="151"/>
      <c r="G8" s="147" t="s">
        <v>13</v>
      </c>
      <c r="H8" s="149"/>
      <c r="I8" s="147" t="s">
        <v>13</v>
      </c>
      <c r="J8" s="148"/>
      <c r="K8" s="149"/>
      <c r="L8" s="147" t="s">
        <v>13</v>
      </c>
      <c r="M8" s="152"/>
      <c r="N8" s="143"/>
      <c r="O8" s="144"/>
      <c r="P8" s="146"/>
      <c r="Q8" s="21"/>
      <c r="R8" s="21"/>
      <c r="S8" s="21"/>
    </row>
    <row r="9" spans="1:19" ht="18" customHeight="1">
      <c r="A9" s="21"/>
      <c r="B9" s="25">
        <f>B7+7</f>
        <v>41890</v>
      </c>
      <c r="C9" s="140" t="s">
        <v>25</v>
      </c>
      <c r="D9" s="141"/>
      <c r="E9" s="26">
        <f>B9+1</f>
        <v>41891</v>
      </c>
      <c r="F9" s="22" t="s">
        <v>25</v>
      </c>
      <c r="G9" s="24">
        <f>E9+1</f>
        <v>41892</v>
      </c>
      <c r="H9" s="22" t="s">
        <v>25</v>
      </c>
      <c r="I9" s="24">
        <f>G9+1</f>
        <v>41893</v>
      </c>
      <c r="J9" s="140" t="s">
        <v>25</v>
      </c>
      <c r="K9" s="141"/>
      <c r="L9" s="25">
        <f>I9+1</f>
        <v>41894</v>
      </c>
      <c r="M9" s="27" t="s">
        <v>25</v>
      </c>
      <c r="N9" s="142">
        <f>IF(ISNUMBER(C9),C9,0)+IF(ISNUMBER(F9),F9,0)+IF(ISNUMBER(H9),H9,0)+IF(ISNUMBER(J9),J9,0)+IF(ISNUMBER(M9),M9,0)</f>
        <v>0</v>
      </c>
      <c r="O9" s="144">
        <f>IF(N9&gt;0,IF(N9-$O$6&gt;0,N9-$O$6,0),0)</f>
        <v>0</v>
      </c>
      <c r="P9" s="145" t="str">
        <f>TEXT(O9,"hh:mm")</f>
        <v>00:00</v>
      </c>
      <c r="Q9" s="21"/>
      <c r="R9" s="21"/>
      <c r="S9" s="21"/>
    </row>
    <row r="10" spans="1:19" s="4" customFormat="1" ht="18" customHeight="1" thickBot="1">
      <c r="A10" s="21"/>
      <c r="B10" s="147" t="s">
        <v>13</v>
      </c>
      <c r="C10" s="148"/>
      <c r="D10" s="149"/>
      <c r="E10" s="150" t="s">
        <v>13</v>
      </c>
      <c r="F10" s="151"/>
      <c r="G10" s="147" t="s">
        <v>13</v>
      </c>
      <c r="H10" s="149"/>
      <c r="I10" s="147" t="s">
        <v>13</v>
      </c>
      <c r="J10" s="148"/>
      <c r="K10" s="149"/>
      <c r="L10" s="147" t="s">
        <v>13</v>
      </c>
      <c r="M10" s="152"/>
      <c r="N10" s="143"/>
      <c r="O10" s="144"/>
      <c r="P10" s="146"/>
      <c r="Q10" s="21"/>
      <c r="R10" s="21"/>
      <c r="S10" s="21"/>
    </row>
    <row r="11" spans="1:19" ht="18" customHeight="1">
      <c r="A11" s="21"/>
      <c r="B11" s="25">
        <f>B9+7</f>
        <v>41897</v>
      </c>
      <c r="C11" s="140" t="s">
        <v>25</v>
      </c>
      <c r="D11" s="141"/>
      <c r="E11" s="26">
        <f>B11+1</f>
        <v>41898</v>
      </c>
      <c r="F11" s="22" t="s">
        <v>25</v>
      </c>
      <c r="G11" s="24">
        <f>E11+1</f>
        <v>41899</v>
      </c>
      <c r="H11" s="22" t="s">
        <v>25</v>
      </c>
      <c r="I11" s="24">
        <f>G11+1</f>
        <v>41900</v>
      </c>
      <c r="J11" s="140" t="s">
        <v>25</v>
      </c>
      <c r="K11" s="141"/>
      <c r="L11" s="25">
        <f>I11+1</f>
        <v>41901</v>
      </c>
      <c r="M11" s="27" t="s">
        <v>25</v>
      </c>
      <c r="N11" s="142">
        <f>IF(ISNUMBER(C11),C11,0)+IF(ISNUMBER(F11),F11,0)+IF(ISNUMBER(H11),H11,0)+IF(ISNUMBER(J11),J11,0)+IF(ISNUMBER(M11),M11,0)</f>
        <v>0</v>
      </c>
      <c r="O11" s="144">
        <f>IF(N11&gt;0,IF(N11-$O$6&gt;0,N11-$O$6,0),0)</f>
        <v>0</v>
      </c>
      <c r="P11" s="145" t="str">
        <f>TEXT(O11,"hh:mm")</f>
        <v>00:00</v>
      </c>
      <c r="Q11" s="21"/>
      <c r="R11" s="21"/>
      <c r="S11" s="21"/>
    </row>
    <row r="12" spans="1:19" ht="18" customHeight="1" thickBot="1">
      <c r="A12" s="21"/>
      <c r="B12" s="147" t="s">
        <v>13</v>
      </c>
      <c r="C12" s="148"/>
      <c r="D12" s="149"/>
      <c r="E12" s="150" t="s">
        <v>13</v>
      </c>
      <c r="F12" s="151"/>
      <c r="G12" s="147" t="s">
        <v>13</v>
      </c>
      <c r="H12" s="149"/>
      <c r="I12" s="147" t="s">
        <v>13</v>
      </c>
      <c r="J12" s="148"/>
      <c r="K12" s="149"/>
      <c r="L12" s="147" t="s">
        <v>13</v>
      </c>
      <c r="M12" s="152"/>
      <c r="N12" s="143"/>
      <c r="O12" s="144"/>
      <c r="P12" s="146"/>
      <c r="Q12" s="21"/>
      <c r="R12" s="21"/>
      <c r="S12" s="21"/>
    </row>
    <row r="13" spans="1:19" ht="18" customHeight="1">
      <c r="A13" s="21"/>
      <c r="B13" s="25">
        <f>B11+7</f>
        <v>41904</v>
      </c>
      <c r="C13" s="140" t="s">
        <v>25</v>
      </c>
      <c r="D13" s="141"/>
      <c r="E13" s="26">
        <f>B13+1</f>
        <v>41905</v>
      </c>
      <c r="F13" s="22" t="s">
        <v>25</v>
      </c>
      <c r="G13" s="24">
        <f>E13+1</f>
        <v>41906</v>
      </c>
      <c r="H13" s="22" t="s">
        <v>25</v>
      </c>
      <c r="I13" s="24">
        <f>G13+1</f>
        <v>41907</v>
      </c>
      <c r="J13" s="140" t="s">
        <v>25</v>
      </c>
      <c r="K13" s="141"/>
      <c r="L13" s="25">
        <f>I13+1</f>
        <v>41908</v>
      </c>
      <c r="M13" s="27" t="s">
        <v>25</v>
      </c>
      <c r="N13" s="142">
        <f>IF(ISNUMBER(C13),C13,0)+IF(ISNUMBER(F13),F13,0)+IF(ISNUMBER(H13),H13,0)+IF(ISNUMBER(J13),J13,0)+IF(ISNUMBER(M13),M13,0)</f>
        <v>0</v>
      </c>
      <c r="O13" s="144">
        <f>IF(N13&gt;0,IF(N13-$O$6&gt;0,N13-$O$6,0),0)</f>
        <v>0</v>
      </c>
      <c r="P13" s="145" t="str">
        <f>TEXT(O13,"hh:mm")</f>
        <v>00:00</v>
      </c>
      <c r="Q13" s="21"/>
      <c r="R13" s="21"/>
      <c r="S13" s="21"/>
    </row>
    <row r="14" spans="1:19" s="5" customFormat="1" ht="18" customHeight="1" thickBot="1">
      <c r="A14" s="21"/>
      <c r="B14" s="147" t="s">
        <v>13</v>
      </c>
      <c r="C14" s="148"/>
      <c r="D14" s="149"/>
      <c r="E14" s="150" t="s">
        <v>13</v>
      </c>
      <c r="F14" s="151"/>
      <c r="G14" s="147" t="s">
        <v>13</v>
      </c>
      <c r="H14" s="149"/>
      <c r="I14" s="147" t="s">
        <v>13</v>
      </c>
      <c r="J14" s="148"/>
      <c r="K14" s="149"/>
      <c r="L14" s="147" t="s">
        <v>13</v>
      </c>
      <c r="M14" s="152"/>
      <c r="N14" s="143"/>
      <c r="O14" s="144"/>
      <c r="P14" s="146"/>
      <c r="Q14" s="21"/>
      <c r="R14" s="21"/>
      <c r="S14" s="21"/>
    </row>
    <row r="15" spans="1:19" s="5" customFormat="1" ht="18" customHeight="1">
      <c r="A15" s="21"/>
      <c r="B15" s="25">
        <f>B13+7</f>
        <v>41911</v>
      </c>
      <c r="C15" s="140" t="s">
        <v>25</v>
      </c>
      <c r="D15" s="141"/>
      <c r="E15" s="26">
        <f>B15+1</f>
        <v>41912</v>
      </c>
      <c r="F15" s="22" t="s">
        <v>25</v>
      </c>
      <c r="G15" s="24">
        <f>E15+1</f>
        <v>41913</v>
      </c>
      <c r="H15" s="22" t="s">
        <v>25</v>
      </c>
      <c r="I15" s="24">
        <f>G15+1</f>
        <v>41914</v>
      </c>
      <c r="J15" s="140" t="s">
        <v>25</v>
      </c>
      <c r="K15" s="141"/>
      <c r="L15" s="25">
        <f>I15+1</f>
        <v>41915</v>
      </c>
      <c r="M15" s="27" t="s">
        <v>25</v>
      </c>
      <c r="N15" s="142">
        <f>IF(ISNUMBER(C15),C15,0)+IF(ISNUMBER(F15),F15,0)+IF(ISNUMBER(H15),H15,0)+IF(ISNUMBER(J15),J15,0)+IF(ISNUMBER(M15),M15,0)</f>
        <v>0</v>
      </c>
      <c r="O15" s="144">
        <f>IF(N15&gt;0,IF(N15-$O$6&gt;0,N15-$O$6,0),0)</f>
        <v>0</v>
      </c>
      <c r="P15" s="145" t="str">
        <f>TEXT(O15,"hh:mm")</f>
        <v>00:00</v>
      </c>
      <c r="Q15" s="21"/>
      <c r="R15" s="21"/>
      <c r="S15" s="21"/>
    </row>
    <row r="16" spans="1:19" ht="18" customHeight="1" thickBot="1">
      <c r="A16" s="21"/>
      <c r="B16" s="147" t="s">
        <v>13</v>
      </c>
      <c r="C16" s="148"/>
      <c r="D16" s="149"/>
      <c r="E16" s="150" t="s">
        <v>13</v>
      </c>
      <c r="F16" s="151"/>
      <c r="G16" s="147" t="s">
        <v>13</v>
      </c>
      <c r="H16" s="149"/>
      <c r="I16" s="147" t="s">
        <v>13</v>
      </c>
      <c r="J16" s="148"/>
      <c r="K16" s="149"/>
      <c r="L16" s="147" t="s">
        <v>13</v>
      </c>
      <c r="M16" s="152"/>
      <c r="N16" s="143"/>
      <c r="O16" s="144"/>
      <c r="P16" s="146"/>
      <c r="Q16" s="21"/>
      <c r="R16" s="21"/>
      <c r="S16" s="21"/>
    </row>
    <row r="17" spans="1:19" s="5" customFormat="1" ht="18" customHeight="1">
      <c r="A17" s="21"/>
      <c r="B17" s="25">
        <f>B15+7</f>
        <v>41918</v>
      </c>
      <c r="C17" s="140" t="s">
        <v>25</v>
      </c>
      <c r="D17" s="141"/>
      <c r="E17" s="26">
        <f>B17+1</f>
        <v>41919</v>
      </c>
      <c r="F17" s="22" t="s">
        <v>25</v>
      </c>
      <c r="G17" s="24">
        <f>E17+1</f>
        <v>41920</v>
      </c>
      <c r="H17" s="22" t="s">
        <v>25</v>
      </c>
      <c r="I17" s="24">
        <f>G17+1</f>
        <v>41921</v>
      </c>
      <c r="J17" s="140" t="s">
        <v>25</v>
      </c>
      <c r="K17" s="141"/>
      <c r="L17" s="25">
        <f>I17+1</f>
        <v>41922</v>
      </c>
      <c r="M17" s="27" t="s">
        <v>25</v>
      </c>
      <c r="N17" s="142">
        <f>IF(ISNUMBER(C17),C17,0)+IF(ISNUMBER(F17),F17,0)+IF(ISNUMBER(H17),H17,0)+IF(ISNUMBER(J17),J17,0)+IF(ISNUMBER(M17),M17,0)</f>
        <v>0</v>
      </c>
      <c r="O17" s="144">
        <f>IF(N17&gt;0,IF(N17-$O$6&gt;0,N17-$O$6,0),0)</f>
        <v>0</v>
      </c>
      <c r="P17" s="145" t="str">
        <f>TEXT(O17,"hh:mm")</f>
        <v>00:00</v>
      </c>
      <c r="Q17" s="21"/>
      <c r="R17" s="21"/>
      <c r="S17" s="21"/>
    </row>
    <row r="18" spans="1:19" s="5" customFormat="1" ht="18" customHeight="1" thickBot="1">
      <c r="A18" s="21"/>
      <c r="B18" s="147" t="s">
        <v>13</v>
      </c>
      <c r="C18" s="148"/>
      <c r="D18" s="149"/>
      <c r="E18" s="150" t="s">
        <v>13</v>
      </c>
      <c r="F18" s="151"/>
      <c r="G18" s="147" t="s">
        <v>13</v>
      </c>
      <c r="H18" s="149"/>
      <c r="I18" s="147" t="s">
        <v>13</v>
      </c>
      <c r="J18" s="148"/>
      <c r="K18" s="149"/>
      <c r="L18" s="147" t="s">
        <v>13</v>
      </c>
      <c r="M18" s="152"/>
      <c r="N18" s="143"/>
      <c r="O18" s="144"/>
      <c r="P18" s="146"/>
      <c r="Q18" s="21"/>
      <c r="R18" s="21"/>
      <c r="S18" s="21"/>
    </row>
    <row r="19" spans="1:19" ht="18" customHeight="1">
      <c r="A19" s="21"/>
      <c r="B19" s="25">
        <f>B17+7</f>
        <v>41925</v>
      </c>
      <c r="C19" s="140" t="s">
        <v>25</v>
      </c>
      <c r="D19" s="141"/>
      <c r="E19" s="26">
        <f>B19+1</f>
        <v>41926</v>
      </c>
      <c r="F19" s="22" t="s">
        <v>25</v>
      </c>
      <c r="G19" s="24">
        <f>E19+1</f>
        <v>41927</v>
      </c>
      <c r="H19" s="22" t="s">
        <v>25</v>
      </c>
      <c r="I19" s="24">
        <f>G19+1</f>
        <v>41928</v>
      </c>
      <c r="J19" s="140" t="s">
        <v>25</v>
      </c>
      <c r="K19" s="141"/>
      <c r="L19" s="25">
        <f>I19+1</f>
        <v>41929</v>
      </c>
      <c r="M19" s="27" t="s">
        <v>25</v>
      </c>
      <c r="N19" s="142">
        <f>IF(ISNUMBER(C19),C19,0)+IF(ISNUMBER(F19),F19,0)+IF(ISNUMBER(H19),H19,0)+IF(ISNUMBER(J19),J19,0)+IF(ISNUMBER(M19),M19,0)</f>
        <v>0</v>
      </c>
      <c r="O19" s="144">
        <f>IF(N19&gt;0,IF(N19-$O$6&gt;0,N19-$O$6,0),0)</f>
        <v>0</v>
      </c>
      <c r="P19" s="145" t="str">
        <f>TEXT(O19,"hh:mm")</f>
        <v>00:00</v>
      </c>
      <c r="Q19" s="21"/>
      <c r="R19" s="21"/>
      <c r="S19" s="21"/>
    </row>
    <row r="20" spans="1:19" ht="18" customHeight="1" thickBot="1">
      <c r="A20" s="21"/>
      <c r="B20" s="147" t="s">
        <v>13</v>
      </c>
      <c r="C20" s="148"/>
      <c r="D20" s="149"/>
      <c r="E20" s="150" t="s">
        <v>13</v>
      </c>
      <c r="F20" s="151"/>
      <c r="G20" s="147" t="s">
        <v>13</v>
      </c>
      <c r="H20" s="149"/>
      <c r="I20" s="147" t="s">
        <v>13</v>
      </c>
      <c r="J20" s="148"/>
      <c r="K20" s="149"/>
      <c r="L20" s="147" t="s">
        <v>13</v>
      </c>
      <c r="M20" s="152"/>
      <c r="N20" s="143"/>
      <c r="O20" s="144"/>
      <c r="P20" s="146"/>
      <c r="Q20" s="21"/>
      <c r="R20" s="21"/>
      <c r="S20" s="21"/>
    </row>
    <row r="21" spans="1:19" s="82" customFormat="1" ht="18" customHeight="1" thickBot="1">
      <c r="A21" s="85"/>
      <c r="B21" s="97"/>
      <c r="C21" s="97"/>
      <c r="D21" s="97"/>
      <c r="E21" s="98"/>
      <c r="F21" s="98"/>
      <c r="G21" s="97"/>
      <c r="H21" s="97"/>
      <c r="I21" s="97"/>
      <c r="J21" s="97"/>
      <c r="K21" s="97"/>
      <c r="L21" s="97"/>
      <c r="M21" s="97"/>
      <c r="O21" s="93"/>
      <c r="Q21" s="85"/>
      <c r="R21" s="85"/>
      <c r="S21" s="85"/>
    </row>
    <row r="22" spans="1:19" ht="30" customHeight="1" thickBot="1">
      <c r="A22" s="23"/>
      <c r="B22" s="16"/>
      <c r="D22" s="16"/>
      <c r="E22" s="16"/>
      <c r="F22" s="16"/>
      <c r="G22" s="16"/>
      <c r="H22" s="16"/>
      <c r="I22" s="13"/>
      <c r="J22" s="13"/>
      <c r="K22" s="13"/>
      <c r="L22" s="32"/>
      <c r="M22" s="32"/>
      <c r="N22" s="96" t="s">
        <v>29</v>
      </c>
      <c r="O22" s="62"/>
      <c r="P22" s="64">
        <f>SUM(O7:O20)</f>
        <v>0</v>
      </c>
      <c r="Q22" s="23"/>
      <c r="R22" s="23"/>
      <c r="S22" s="30"/>
    </row>
    <row r="23" spans="1:19" ht="139.5" customHeight="1">
      <c r="A23" s="23"/>
      <c r="B23" s="12"/>
      <c r="C23" s="12"/>
      <c r="D23" s="12"/>
      <c r="E23" s="12"/>
      <c r="F23" s="12"/>
      <c r="G23" s="12"/>
      <c r="H23" s="12"/>
      <c r="I23" s="12"/>
      <c r="J23" s="12"/>
      <c r="K23" s="12"/>
      <c r="L23" s="12"/>
      <c r="M23" s="12"/>
      <c r="N23" s="12"/>
      <c r="O23" s="12"/>
      <c r="P23" s="12"/>
      <c r="Q23" s="23"/>
      <c r="R23" s="23"/>
      <c r="S23" s="30"/>
    </row>
    <row r="24" spans="1:19" ht="15">
      <c r="A24" s="23"/>
      <c r="B24" s="23"/>
      <c r="C24" s="23"/>
      <c r="D24" s="23"/>
      <c r="E24" s="23"/>
      <c r="F24" s="23"/>
      <c r="G24" s="23"/>
      <c r="H24" s="23"/>
      <c r="I24" s="23"/>
      <c r="J24" s="23"/>
      <c r="K24" s="23"/>
      <c r="L24" s="23"/>
      <c r="M24" s="23"/>
      <c r="N24" s="23"/>
      <c r="O24" s="23"/>
      <c r="P24" s="23"/>
      <c r="Q24" s="23"/>
      <c r="R24" s="23"/>
      <c r="S24" s="30"/>
    </row>
  </sheetData>
  <sheetProtection password="DC57" sheet="1" objects="1" scenarios="1" selectLockedCells="1"/>
  <mergeCells count="80">
    <mergeCell ref="C19:D19"/>
    <mergeCell ref="J19:K19"/>
    <mergeCell ref="N19:N20"/>
    <mergeCell ref="O19:O20"/>
    <mergeCell ref="P19:P20"/>
    <mergeCell ref="B20:D20"/>
    <mergeCell ref="E20:F20"/>
    <mergeCell ref="G20:H20"/>
    <mergeCell ref="I20:K20"/>
    <mergeCell ref="L20:M20"/>
    <mergeCell ref="C17:D17"/>
    <mergeCell ref="J17:K17"/>
    <mergeCell ref="N17:N18"/>
    <mergeCell ref="O17:O18"/>
    <mergeCell ref="P17:P18"/>
    <mergeCell ref="B18:D18"/>
    <mergeCell ref="E18:F18"/>
    <mergeCell ref="G18:H18"/>
    <mergeCell ref="I18:K18"/>
    <mergeCell ref="L18:M18"/>
    <mergeCell ref="N15:N16"/>
    <mergeCell ref="O15:O16"/>
    <mergeCell ref="P15:P16"/>
    <mergeCell ref="B16:D16"/>
    <mergeCell ref="E16:F16"/>
    <mergeCell ref="G16:H16"/>
    <mergeCell ref="I16:K16"/>
    <mergeCell ref="L16:M16"/>
    <mergeCell ref="E14:F14"/>
    <mergeCell ref="G14:H14"/>
    <mergeCell ref="I14:K14"/>
    <mergeCell ref="L14:M14"/>
    <mergeCell ref="C15:D15"/>
    <mergeCell ref="J15:K15"/>
    <mergeCell ref="C11:D11"/>
    <mergeCell ref="J11:K11"/>
    <mergeCell ref="N11:N12"/>
    <mergeCell ref="O11:O12"/>
    <mergeCell ref="O13:O14"/>
    <mergeCell ref="P13:P14"/>
    <mergeCell ref="C13:D13"/>
    <mergeCell ref="J13:K13"/>
    <mergeCell ref="N13:N14"/>
    <mergeCell ref="B14:D14"/>
    <mergeCell ref="B6:D6"/>
    <mergeCell ref="E6:F6"/>
    <mergeCell ref="G6:H6"/>
    <mergeCell ref="I6:K6"/>
    <mergeCell ref="P11:P12"/>
    <mergeCell ref="B12:D12"/>
    <mergeCell ref="E12:F12"/>
    <mergeCell ref="G12:H12"/>
    <mergeCell ref="I12:K12"/>
    <mergeCell ref="L12:M12"/>
    <mergeCell ref="L6:M6"/>
    <mergeCell ref="L8:M8"/>
    <mergeCell ref="C7:D7"/>
    <mergeCell ref="N7:N8"/>
    <mergeCell ref="D2:F2"/>
    <mergeCell ref="D3:F3"/>
    <mergeCell ref="D4:F4"/>
    <mergeCell ref="J7:K7"/>
    <mergeCell ref="L2:N2"/>
    <mergeCell ref="L3:N3"/>
    <mergeCell ref="P7:P8"/>
    <mergeCell ref="O7:O8"/>
    <mergeCell ref="B8:D8"/>
    <mergeCell ref="E8:F8"/>
    <mergeCell ref="G8:H8"/>
    <mergeCell ref="I8:K8"/>
    <mergeCell ref="C9:D9"/>
    <mergeCell ref="J9:K9"/>
    <mergeCell ref="N9:N10"/>
    <mergeCell ref="O9:O10"/>
    <mergeCell ref="P9:P10"/>
    <mergeCell ref="B10:D10"/>
    <mergeCell ref="E10:F10"/>
    <mergeCell ref="G10:H10"/>
    <mergeCell ref="I10:K10"/>
    <mergeCell ref="L10:M10"/>
  </mergeCells>
  <dataValidations count="2">
    <dataValidation type="list" allowBlank="1" showInputMessage="1" showErrorMessage="1" sqref="I16:J16 I8:J8 G10 I14:J14 L8 B10:E10 L14 L16 I20:J21 L20:L21 G8 B8:E8 I10:J10 L10 G12 B12:E12 I12:J12 L12 G14 B14:E14 G16 B16:E16 G18 B18:E18 I18:J18 L18 G20:G21 C20:E21 B20">
      <formula1>Exercice</formula1>
    </dataValidation>
    <dataValidation type="time" allowBlank="1" showInputMessage="1" showErrorMessage="1" error="Soit le format horaire n'est pas respecté, soit l'horaire saisi est impossible pour une journée." sqref="M7 H19 J11 H17 H13 F7 C7 H7 J7 M9 F9 C9 H9 J9 M11 F11 C11 H11 J13 M13 F13 C13 J15 M15 F15 C15 H15 J17 M17 F17 C17 J19 M19 F19 C19">
      <formula1>0</formula1>
      <formula2>0.25</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Feuil6"/>
  <dimension ref="A1:U25"/>
  <sheetViews>
    <sheetView showGridLines="0" showRowColHeaders="0" zoomScalePageLayoutView="0" workbookViewId="0" topLeftCell="A1">
      <selection activeCell="C7" sqref="C7:D7"/>
    </sheetView>
  </sheetViews>
  <sheetFormatPr defaultColWidth="11.57421875" defaultRowHeight="12.75"/>
  <cols>
    <col min="1" max="1" width="5.7109375" style="39" customWidth="1"/>
    <col min="2" max="2" width="10.7109375" style="39" customWidth="1"/>
    <col min="3" max="3" width="2.7109375" style="39" customWidth="1"/>
    <col min="4" max="4" width="8.7109375" style="38" customWidth="1"/>
    <col min="5" max="8" width="10.7109375" style="38" customWidth="1"/>
    <col min="9" max="9" width="10.7109375" style="39" customWidth="1"/>
    <col min="10" max="10" width="8.7109375" style="39" customWidth="1"/>
    <col min="11" max="11" width="2.7109375" style="39" customWidth="1"/>
    <col min="12" max="13" width="10.7109375" style="39" customWidth="1"/>
    <col min="14" max="14" width="12.7109375" style="39" customWidth="1"/>
    <col min="15" max="15" width="12.7109375" style="39" hidden="1" customWidth="1"/>
    <col min="16" max="16" width="12.7109375" style="39" customWidth="1"/>
    <col min="17" max="17" width="8.7109375" style="39" customWidth="1"/>
    <col min="18" max="18" width="36.7109375" style="39" customWidth="1"/>
    <col min="19" max="19" width="12.7109375" style="39" customWidth="1"/>
    <col min="20" max="20" width="15.7109375" style="39" customWidth="1"/>
    <col min="21" max="21" width="12.7109375" style="39" customWidth="1"/>
    <col min="22" max="16384" width="11.57421875" style="39" customWidth="1"/>
  </cols>
  <sheetData>
    <row r="1" spans="1:21" ht="18" customHeight="1">
      <c r="A1" s="37"/>
      <c r="B1" s="37"/>
      <c r="C1" s="37"/>
      <c r="D1" s="37"/>
      <c r="E1" s="37"/>
      <c r="F1" s="37"/>
      <c r="G1" s="37"/>
      <c r="H1" s="37"/>
      <c r="I1" s="37"/>
      <c r="J1" s="37"/>
      <c r="K1" s="37"/>
      <c r="L1" s="37"/>
      <c r="M1" s="37"/>
      <c r="N1" s="37"/>
      <c r="O1" s="37"/>
      <c r="P1" s="69"/>
      <c r="Q1" s="69"/>
      <c r="R1" s="69"/>
      <c r="S1" s="69"/>
      <c r="T1" s="37"/>
      <c r="U1" s="37"/>
    </row>
    <row r="2" spans="1:21" ht="18" customHeight="1">
      <c r="A2" s="37"/>
      <c r="B2" s="39" t="s">
        <v>2</v>
      </c>
      <c r="C2" s="38" t="s">
        <v>3</v>
      </c>
      <c r="D2" s="154">
        <f>IF(Notice!D6="","",Notice!D6)</f>
      </c>
      <c r="E2" s="154"/>
      <c r="F2" s="154"/>
      <c r="H2" s="39" t="s">
        <v>5</v>
      </c>
      <c r="K2" s="38" t="s">
        <v>3</v>
      </c>
      <c r="L2" s="133">
        <f>IF(Notice!D9="","",Notice!D9)</f>
      </c>
      <c r="M2" s="133"/>
      <c r="N2" s="133"/>
      <c r="P2" s="52"/>
      <c r="Q2" s="70"/>
      <c r="R2" s="69"/>
      <c r="S2" s="69"/>
      <c r="T2" s="37"/>
      <c r="U2" s="37"/>
    </row>
    <row r="3" spans="1:21" ht="18" customHeight="1">
      <c r="A3" s="37"/>
      <c r="B3" s="39" t="s">
        <v>4</v>
      </c>
      <c r="C3" s="38" t="s">
        <v>3</v>
      </c>
      <c r="D3" s="154">
        <f>IF(Notice!D7="","",Notice!D7)</f>
      </c>
      <c r="E3" s="154"/>
      <c r="F3" s="154"/>
      <c r="H3" s="39" t="s">
        <v>6</v>
      </c>
      <c r="K3" s="38" t="s">
        <v>3</v>
      </c>
      <c r="L3" s="133">
        <f>IF(Notice!D10="","",Notice!D10)</f>
      </c>
      <c r="M3" s="133"/>
      <c r="N3" s="133"/>
      <c r="P3" s="52"/>
      <c r="Q3" s="70"/>
      <c r="R3" s="69"/>
      <c r="S3" s="69"/>
      <c r="T3" s="37"/>
      <c r="U3" s="37"/>
    </row>
    <row r="4" spans="1:21" ht="18" customHeight="1">
      <c r="A4" s="37"/>
      <c r="B4" s="39" t="s">
        <v>26</v>
      </c>
      <c r="C4" s="38" t="s">
        <v>3</v>
      </c>
      <c r="D4" s="155">
        <f>IF(Notice!D8="","",Notice!D8)</f>
      </c>
      <c r="E4" s="155"/>
      <c r="F4" s="155"/>
      <c r="G4" s="39"/>
      <c r="H4" s="133"/>
      <c r="I4" s="133"/>
      <c r="J4" s="133"/>
      <c r="K4" s="86"/>
      <c r="L4" s="87"/>
      <c r="P4" s="52"/>
      <c r="Q4" s="70"/>
      <c r="R4" s="69"/>
      <c r="S4" s="69"/>
      <c r="T4" s="37"/>
      <c r="U4" s="37"/>
    </row>
    <row r="5" spans="1:21" ht="18" customHeight="1">
      <c r="A5" s="37"/>
      <c r="B5" s="40"/>
      <c r="C5" s="40"/>
      <c r="D5" s="40"/>
      <c r="E5" s="40"/>
      <c r="F5" s="40"/>
      <c r="G5" s="40"/>
      <c r="H5" s="40"/>
      <c r="I5" s="40"/>
      <c r="J5" s="40"/>
      <c r="K5" s="40"/>
      <c r="L5" s="40"/>
      <c r="M5" s="40"/>
      <c r="N5" s="40"/>
      <c r="O5" s="40"/>
      <c r="P5" s="104"/>
      <c r="Q5" s="70"/>
      <c r="R5" s="71"/>
      <c r="S5" s="71"/>
      <c r="T5" s="65"/>
      <c r="U5" s="37"/>
    </row>
    <row r="6" spans="1:21" ht="30" customHeight="1" thickBot="1">
      <c r="A6" s="37"/>
      <c r="B6" s="153" t="s">
        <v>19</v>
      </c>
      <c r="C6" s="153"/>
      <c r="D6" s="153"/>
      <c r="E6" s="153" t="s">
        <v>20</v>
      </c>
      <c r="F6" s="153"/>
      <c r="G6" s="153" t="s">
        <v>21</v>
      </c>
      <c r="H6" s="153"/>
      <c r="I6" s="153" t="s">
        <v>22</v>
      </c>
      <c r="J6" s="153"/>
      <c r="K6" s="153"/>
      <c r="L6" s="153" t="s">
        <v>23</v>
      </c>
      <c r="M6" s="153"/>
      <c r="N6" s="68" t="s">
        <v>27</v>
      </c>
      <c r="O6" s="131">
        <v>1</v>
      </c>
      <c r="P6" s="105" t="s">
        <v>28</v>
      </c>
      <c r="Q6" s="70"/>
      <c r="R6" s="71"/>
      <c r="S6" s="71"/>
      <c r="T6" s="65"/>
      <c r="U6" s="37"/>
    </row>
    <row r="7" spans="1:21" ht="18" customHeight="1">
      <c r="A7" s="37"/>
      <c r="B7" s="25">
        <f>Notice!E24</f>
        <v>41946</v>
      </c>
      <c r="C7" s="140" t="s">
        <v>25</v>
      </c>
      <c r="D7" s="141"/>
      <c r="E7" s="26">
        <f>B7+1</f>
        <v>41947</v>
      </c>
      <c r="F7" s="22" t="s">
        <v>25</v>
      </c>
      <c r="G7" s="24">
        <f>E7+1</f>
        <v>41948</v>
      </c>
      <c r="H7" s="22" t="s">
        <v>25</v>
      </c>
      <c r="I7" s="24">
        <f>G7+1</f>
        <v>41949</v>
      </c>
      <c r="J7" s="140" t="s">
        <v>25</v>
      </c>
      <c r="K7" s="141"/>
      <c r="L7" s="25">
        <f>I7+1</f>
        <v>41950</v>
      </c>
      <c r="M7" s="41" t="s">
        <v>25</v>
      </c>
      <c r="N7" s="142">
        <f>IF(ISNUMBER(C7),C7,0)+IF(ISNUMBER(F7),F7,0)+IF(ISNUMBER(H7),H7,0)+IF(ISNUMBER(J7),J7,0)+IF(ISNUMBER(M7),M7,0)</f>
        <v>0</v>
      </c>
      <c r="O7" s="144">
        <f>IF(N7&gt;0,IF(N7-$O$6&gt;0,N7-$O$6,0),0)</f>
        <v>0</v>
      </c>
      <c r="P7" s="145" t="str">
        <f>TEXT(O7,"hh:mm")</f>
        <v>00:00</v>
      </c>
      <c r="Q7" s="70"/>
      <c r="R7" s="71"/>
      <c r="S7" s="71"/>
      <c r="T7" s="65"/>
      <c r="U7" s="37"/>
    </row>
    <row r="8" spans="1:21" ht="18" customHeight="1" thickBot="1">
      <c r="A8" s="37"/>
      <c r="B8" s="147" t="s">
        <v>13</v>
      </c>
      <c r="C8" s="148"/>
      <c r="D8" s="149"/>
      <c r="E8" s="150" t="s">
        <v>13</v>
      </c>
      <c r="F8" s="151"/>
      <c r="G8" s="147" t="s">
        <v>13</v>
      </c>
      <c r="H8" s="149"/>
      <c r="I8" s="147" t="s">
        <v>13</v>
      </c>
      <c r="J8" s="148"/>
      <c r="K8" s="149"/>
      <c r="L8" s="147" t="s">
        <v>13</v>
      </c>
      <c r="M8" s="152"/>
      <c r="N8" s="143"/>
      <c r="O8" s="144"/>
      <c r="P8" s="146"/>
      <c r="Q8" s="70"/>
      <c r="R8" s="74"/>
      <c r="S8" s="74"/>
      <c r="T8" s="66"/>
      <c r="U8" s="37"/>
    </row>
    <row r="9" spans="1:21" ht="18" customHeight="1" thickBot="1">
      <c r="A9" s="37"/>
      <c r="B9" s="25">
        <f>B7+7</f>
        <v>41953</v>
      </c>
      <c r="C9" s="157" t="s">
        <v>37</v>
      </c>
      <c r="D9" s="158"/>
      <c r="E9" s="26">
        <f>B9+1</f>
        <v>41954</v>
      </c>
      <c r="F9" s="22" t="s">
        <v>25</v>
      </c>
      <c r="G9" s="24">
        <f>E9+1</f>
        <v>41955</v>
      </c>
      <c r="H9" s="22" t="s">
        <v>25</v>
      </c>
      <c r="I9" s="24">
        <f>G9+1</f>
        <v>41956</v>
      </c>
      <c r="J9" s="140" t="s">
        <v>25</v>
      </c>
      <c r="K9" s="141"/>
      <c r="L9" s="25">
        <f>I9+1</f>
        <v>41957</v>
      </c>
      <c r="M9" s="41" t="s">
        <v>25</v>
      </c>
      <c r="N9" s="142">
        <f>IF(ISNUMBER(C9),C9,0)+IF(ISNUMBER(F9),F9,0)+IF(ISNUMBER(H9),H9,0)+IF(ISNUMBER(J9),J9,0)+IF(ISNUMBER(M9),M9,0)</f>
        <v>0</v>
      </c>
      <c r="O9" s="144">
        <f>IF(N9&gt;0,IF(N9-$O$6&gt;0,N9-$O$6,0),0)</f>
        <v>0</v>
      </c>
      <c r="P9" s="145" t="str">
        <f>TEXT(O9,"hh:mm")</f>
        <v>00:00</v>
      </c>
      <c r="Q9" s="70"/>
      <c r="R9" s="75"/>
      <c r="S9" s="74"/>
      <c r="T9" s="67"/>
      <c r="U9" s="37"/>
    </row>
    <row r="10" spans="1:21" ht="18" customHeight="1" thickBot="1">
      <c r="A10" s="37"/>
      <c r="B10" s="147" t="s">
        <v>13</v>
      </c>
      <c r="C10" s="148"/>
      <c r="D10" s="149"/>
      <c r="E10" s="150" t="s">
        <v>13</v>
      </c>
      <c r="F10" s="151"/>
      <c r="G10" s="147" t="s">
        <v>13</v>
      </c>
      <c r="H10" s="149"/>
      <c r="I10" s="147" t="s">
        <v>13</v>
      </c>
      <c r="J10" s="148"/>
      <c r="K10" s="149"/>
      <c r="L10" s="147" t="s">
        <v>13</v>
      </c>
      <c r="M10" s="152"/>
      <c r="N10" s="143"/>
      <c r="O10" s="144"/>
      <c r="P10" s="146"/>
      <c r="Q10" s="70"/>
      <c r="R10" s="77">
        <f>IF(ISNUMBER(S9),S9,0)+IF(ISNUMBER(F9),F9,0)+IF(ISNUMBER(H9),H9,0)+IF(ISNUMBER(J9),J9,0)+IF(ISNUMBER(M9),M9,0)</f>
        <v>0</v>
      </c>
      <c r="S10" s="74"/>
      <c r="T10" s="14">
        <f>IF(S10&lt;=0,0,IF(S10&gt;0,TEXT(S10,"hh:mm")))</f>
        <v>0</v>
      </c>
      <c r="U10" s="12"/>
    </row>
    <row r="11" spans="1:21" ht="18" customHeight="1">
      <c r="A11" s="37"/>
      <c r="B11" s="25">
        <f>B9+7</f>
        <v>41960</v>
      </c>
      <c r="C11" s="140" t="s">
        <v>25</v>
      </c>
      <c r="D11" s="141"/>
      <c r="E11" s="26">
        <f>B11+1</f>
        <v>41961</v>
      </c>
      <c r="F11" s="22" t="s">
        <v>25</v>
      </c>
      <c r="G11" s="24">
        <f>E11+1</f>
        <v>41962</v>
      </c>
      <c r="H11" s="22" t="s">
        <v>25</v>
      </c>
      <c r="I11" s="24">
        <f>G11+1</f>
        <v>41963</v>
      </c>
      <c r="J11" s="140" t="s">
        <v>25</v>
      </c>
      <c r="K11" s="141"/>
      <c r="L11" s="25">
        <f>I11+1</f>
        <v>41964</v>
      </c>
      <c r="M11" s="41" t="s">
        <v>25</v>
      </c>
      <c r="N11" s="142">
        <f>IF(ISNUMBER(C11),C11,0)+IF(ISNUMBER(F11),F11,0)+IF(ISNUMBER(H11),H11,0)+IF(ISNUMBER(J11),J11,0)+IF(ISNUMBER(M11),M11,0)</f>
        <v>0</v>
      </c>
      <c r="O11" s="144">
        <f>IF(N11&gt;0,IF(N11-$O$6&gt;0,N11-$O$6,0),0)</f>
        <v>0</v>
      </c>
      <c r="P11" s="145" t="str">
        <f>TEXT(O11,"hh:mm")</f>
        <v>00:00</v>
      </c>
      <c r="Q11" s="70"/>
      <c r="R11" s="79"/>
      <c r="S11" s="80"/>
      <c r="T11" s="10"/>
      <c r="U11" s="12"/>
    </row>
    <row r="12" spans="1:21" ht="18" customHeight="1" thickBot="1">
      <c r="A12" s="37"/>
      <c r="B12" s="147" t="s">
        <v>13</v>
      </c>
      <c r="C12" s="148"/>
      <c r="D12" s="149"/>
      <c r="E12" s="150" t="s">
        <v>13</v>
      </c>
      <c r="F12" s="151"/>
      <c r="G12" s="147" t="s">
        <v>13</v>
      </c>
      <c r="H12" s="149"/>
      <c r="I12" s="147" t="s">
        <v>13</v>
      </c>
      <c r="J12" s="148"/>
      <c r="K12" s="149"/>
      <c r="L12" s="147" t="s">
        <v>13</v>
      </c>
      <c r="M12" s="152"/>
      <c r="N12" s="143"/>
      <c r="O12" s="144"/>
      <c r="P12" s="146"/>
      <c r="Q12" s="70"/>
      <c r="R12" s="79"/>
      <c r="S12" s="80"/>
      <c r="T12" s="10"/>
      <c r="U12" s="12"/>
    </row>
    <row r="13" spans="1:21" ht="18" customHeight="1">
      <c r="A13" s="37"/>
      <c r="B13" s="25">
        <f>B11+7</f>
        <v>41967</v>
      </c>
      <c r="C13" s="140" t="s">
        <v>25</v>
      </c>
      <c r="D13" s="141"/>
      <c r="E13" s="26">
        <f>B13+1</f>
        <v>41968</v>
      </c>
      <c r="F13" s="22" t="s">
        <v>25</v>
      </c>
      <c r="G13" s="24">
        <f>E13+1</f>
        <v>41969</v>
      </c>
      <c r="H13" s="22" t="s">
        <v>25</v>
      </c>
      <c r="I13" s="24">
        <f>G13+1</f>
        <v>41970</v>
      </c>
      <c r="J13" s="140" t="s">
        <v>25</v>
      </c>
      <c r="K13" s="141"/>
      <c r="L13" s="25">
        <f>I13+1</f>
        <v>41971</v>
      </c>
      <c r="M13" s="41" t="s">
        <v>25</v>
      </c>
      <c r="N13" s="142">
        <f>IF(ISNUMBER(C13),C13,0)+IF(ISNUMBER(F13),F13,0)+IF(ISNUMBER(H13),H13,0)+IF(ISNUMBER(J13),J13,0)+IF(ISNUMBER(M13),M13,0)</f>
        <v>0</v>
      </c>
      <c r="O13" s="144">
        <f>IF(N13&gt;0,IF(N13-$O$6&gt;0,N13-$O$6,0),0)</f>
        <v>0</v>
      </c>
      <c r="P13" s="145" t="str">
        <f>TEXT(O13,"hh:mm")</f>
        <v>00:00</v>
      </c>
      <c r="Q13" s="70"/>
      <c r="R13" s="84"/>
      <c r="S13" s="84"/>
      <c r="T13" s="83"/>
      <c r="U13" s="10"/>
    </row>
    <row r="14" spans="1:21" ht="18" customHeight="1" thickBot="1">
      <c r="A14" s="37"/>
      <c r="B14" s="147" t="s">
        <v>13</v>
      </c>
      <c r="C14" s="148"/>
      <c r="D14" s="149"/>
      <c r="E14" s="150" t="s">
        <v>13</v>
      </c>
      <c r="F14" s="151"/>
      <c r="G14" s="147" t="s">
        <v>13</v>
      </c>
      <c r="H14" s="149"/>
      <c r="I14" s="147" t="s">
        <v>13</v>
      </c>
      <c r="J14" s="148"/>
      <c r="K14" s="149"/>
      <c r="L14" s="147" t="s">
        <v>13</v>
      </c>
      <c r="M14" s="152"/>
      <c r="N14" s="143"/>
      <c r="O14" s="144"/>
      <c r="P14" s="146"/>
      <c r="Q14" s="70"/>
      <c r="R14" s="69"/>
      <c r="S14" s="69"/>
      <c r="T14" s="37"/>
      <c r="U14" s="37"/>
    </row>
    <row r="15" spans="1:21" ht="18" customHeight="1">
      <c r="A15" s="37"/>
      <c r="B15" s="25">
        <f>B13+7</f>
        <v>41974</v>
      </c>
      <c r="C15" s="140" t="s">
        <v>25</v>
      </c>
      <c r="D15" s="141"/>
      <c r="E15" s="26">
        <f>B15+1</f>
        <v>41975</v>
      </c>
      <c r="F15" s="22" t="s">
        <v>25</v>
      </c>
      <c r="G15" s="24">
        <f>E15+1</f>
        <v>41976</v>
      </c>
      <c r="H15" s="22" t="s">
        <v>25</v>
      </c>
      <c r="I15" s="24">
        <f>G15+1</f>
        <v>41977</v>
      </c>
      <c r="J15" s="140" t="s">
        <v>25</v>
      </c>
      <c r="K15" s="141"/>
      <c r="L15" s="25">
        <f>I15+1</f>
        <v>41978</v>
      </c>
      <c r="M15" s="41" t="s">
        <v>25</v>
      </c>
      <c r="N15" s="142">
        <f>IF(ISNUMBER(C15),C15,0)+IF(ISNUMBER(F15),F15,0)+IF(ISNUMBER(H15),H15,0)+IF(ISNUMBER(J15),J15,0)+IF(ISNUMBER(M15),M15,0)</f>
        <v>0</v>
      </c>
      <c r="O15" s="144">
        <f>IF(N15&gt;0,IF(N15-$O$6&gt;0,N15-$O$6,0),0)</f>
        <v>0</v>
      </c>
      <c r="P15" s="145" t="str">
        <f>TEXT(O15,"hh:mm")</f>
        <v>00:00</v>
      </c>
      <c r="Q15" s="70"/>
      <c r="R15" s="69"/>
      <c r="S15" s="69"/>
      <c r="T15" s="122"/>
      <c r="U15" s="37"/>
    </row>
    <row r="16" spans="1:21" ht="18" customHeight="1" thickBot="1">
      <c r="A16" s="37"/>
      <c r="B16" s="147" t="s">
        <v>13</v>
      </c>
      <c r="C16" s="148"/>
      <c r="D16" s="149"/>
      <c r="E16" s="150" t="s">
        <v>13</v>
      </c>
      <c r="F16" s="151"/>
      <c r="G16" s="147" t="s">
        <v>13</v>
      </c>
      <c r="H16" s="149"/>
      <c r="I16" s="147" t="s">
        <v>13</v>
      </c>
      <c r="J16" s="148"/>
      <c r="K16" s="149"/>
      <c r="L16" s="147" t="s">
        <v>13</v>
      </c>
      <c r="M16" s="152"/>
      <c r="N16" s="143"/>
      <c r="O16" s="144"/>
      <c r="P16" s="146"/>
      <c r="Q16" s="70"/>
      <c r="R16" s="69"/>
      <c r="S16" s="69"/>
      <c r="T16" s="122"/>
      <c r="U16" s="37"/>
    </row>
    <row r="17" spans="1:21" ht="18" customHeight="1">
      <c r="A17" s="37"/>
      <c r="B17" s="25">
        <f>B15+7</f>
        <v>41981</v>
      </c>
      <c r="C17" s="140" t="s">
        <v>25</v>
      </c>
      <c r="D17" s="141"/>
      <c r="E17" s="26">
        <f>B17+1</f>
        <v>41982</v>
      </c>
      <c r="F17" s="22" t="s">
        <v>25</v>
      </c>
      <c r="G17" s="24">
        <f>E17+1</f>
        <v>41983</v>
      </c>
      <c r="H17" s="22" t="s">
        <v>25</v>
      </c>
      <c r="I17" s="24">
        <f>G17+1</f>
        <v>41984</v>
      </c>
      <c r="J17" s="140" t="s">
        <v>25</v>
      </c>
      <c r="K17" s="141"/>
      <c r="L17" s="25">
        <f>I17+1</f>
        <v>41985</v>
      </c>
      <c r="M17" s="41" t="s">
        <v>25</v>
      </c>
      <c r="N17" s="142">
        <f>IF(ISNUMBER(C17),C17,0)+IF(ISNUMBER(F17),F17,0)+IF(ISNUMBER(H17),H17,0)+IF(ISNUMBER(J17),J17,0)+IF(ISNUMBER(M17),M17,0)</f>
        <v>0</v>
      </c>
      <c r="O17" s="144">
        <f>IF(N17&gt;0,IF(N17-$O$6&gt;0,N17-$O$6,0),0)</f>
        <v>0</v>
      </c>
      <c r="P17" s="145" t="str">
        <f>TEXT(O17,"hh:mm")</f>
        <v>00:00</v>
      </c>
      <c r="Q17" s="70"/>
      <c r="R17" s="69"/>
      <c r="S17" s="69"/>
      <c r="T17" s="122"/>
      <c r="U17" s="37"/>
    </row>
    <row r="18" spans="1:21" ht="18" customHeight="1" thickBot="1">
      <c r="A18" s="37"/>
      <c r="B18" s="147" t="s">
        <v>13</v>
      </c>
      <c r="C18" s="148"/>
      <c r="D18" s="149"/>
      <c r="E18" s="150" t="s">
        <v>13</v>
      </c>
      <c r="F18" s="151"/>
      <c r="G18" s="147" t="s">
        <v>13</v>
      </c>
      <c r="H18" s="149"/>
      <c r="I18" s="147" t="s">
        <v>13</v>
      </c>
      <c r="J18" s="148"/>
      <c r="K18" s="149"/>
      <c r="L18" s="147" t="s">
        <v>13</v>
      </c>
      <c r="M18" s="152"/>
      <c r="N18" s="143"/>
      <c r="O18" s="144"/>
      <c r="P18" s="146"/>
      <c r="Q18" s="70"/>
      <c r="R18" s="69"/>
      <c r="S18" s="69"/>
      <c r="T18" s="37"/>
      <c r="U18" s="37"/>
    </row>
    <row r="19" spans="1:21" ht="18" customHeight="1">
      <c r="A19" s="37"/>
      <c r="B19" s="25">
        <f>B17+7</f>
        <v>41988</v>
      </c>
      <c r="C19" s="140" t="s">
        <v>25</v>
      </c>
      <c r="D19" s="141"/>
      <c r="E19" s="26">
        <f>B19+1</f>
        <v>41989</v>
      </c>
      <c r="F19" s="22" t="s">
        <v>25</v>
      </c>
      <c r="G19" s="24">
        <f>E19+1</f>
        <v>41990</v>
      </c>
      <c r="H19" s="22" t="s">
        <v>25</v>
      </c>
      <c r="I19" s="24">
        <f>G19+1</f>
        <v>41991</v>
      </c>
      <c r="J19" s="140" t="s">
        <v>25</v>
      </c>
      <c r="K19" s="141"/>
      <c r="L19" s="25">
        <f>I19+1</f>
        <v>41992</v>
      </c>
      <c r="M19" s="41" t="s">
        <v>25</v>
      </c>
      <c r="N19" s="142">
        <f>IF(ISNUMBER(C19),C19,0)+IF(ISNUMBER(F19),F19,0)+IF(ISNUMBER(H19),H19,0)+IF(ISNUMBER(J19),J19,0)+IF(ISNUMBER(M19),M19,0)</f>
        <v>0</v>
      </c>
      <c r="O19" s="144">
        <f>IF(N19&gt;0,IF(N19-$O$6&gt;0,N19-$O$6,0),0)</f>
        <v>0</v>
      </c>
      <c r="P19" s="145" t="str">
        <f>TEXT(O19,"hh:mm")</f>
        <v>00:00</v>
      </c>
      <c r="Q19" s="70"/>
      <c r="R19" s="69"/>
      <c r="S19" s="69"/>
      <c r="T19" s="37"/>
      <c r="U19" s="37"/>
    </row>
    <row r="20" spans="1:21" ht="18" customHeight="1" thickBot="1">
      <c r="A20" s="37"/>
      <c r="B20" s="147" t="s">
        <v>13</v>
      </c>
      <c r="C20" s="148"/>
      <c r="D20" s="149"/>
      <c r="E20" s="150" t="s">
        <v>13</v>
      </c>
      <c r="F20" s="151"/>
      <c r="G20" s="147" t="s">
        <v>13</v>
      </c>
      <c r="H20" s="149"/>
      <c r="I20" s="147" t="s">
        <v>13</v>
      </c>
      <c r="J20" s="148"/>
      <c r="K20" s="149"/>
      <c r="L20" s="147" t="s">
        <v>13</v>
      </c>
      <c r="M20" s="152"/>
      <c r="N20" s="143"/>
      <c r="O20" s="144"/>
      <c r="P20" s="146"/>
      <c r="Q20" s="70"/>
      <c r="R20" s="69"/>
      <c r="S20" s="69"/>
      <c r="T20" s="37"/>
      <c r="U20" s="37"/>
    </row>
    <row r="21" spans="1:21" s="82" customFormat="1" ht="18" customHeight="1" thickBot="1">
      <c r="A21" s="85"/>
      <c r="B21" s="97"/>
      <c r="C21" s="97"/>
      <c r="D21" s="97"/>
      <c r="E21" s="98"/>
      <c r="F21" s="98"/>
      <c r="G21" s="97"/>
      <c r="H21" s="97"/>
      <c r="I21" s="97"/>
      <c r="J21" s="97"/>
      <c r="K21" s="97"/>
      <c r="L21" s="97"/>
      <c r="M21" s="97"/>
      <c r="N21" s="99"/>
      <c r="O21" s="100"/>
      <c r="P21" s="101"/>
      <c r="Q21" s="70"/>
      <c r="R21" s="156"/>
      <c r="S21" s="156"/>
      <c r="T21" s="85"/>
      <c r="U21" s="85"/>
    </row>
    <row r="22" spans="1:21" ht="30" customHeight="1" thickBot="1">
      <c r="A22" s="37"/>
      <c r="B22" s="97"/>
      <c r="C22" s="97"/>
      <c r="D22" s="97"/>
      <c r="E22" s="98"/>
      <c r="F22" s="98"/>
      <c r="G22" s="97"/>
      <c r="H22" s="97"/>
      <c r="I22" s="97"/>
      <c r="J22" s="97"/>
      <c r="K22" s="97"/>
      <c r="L22" s="97"/>
      <c r="M22" s="97"/>
      <c r="N22" s="42" t="s">
        <v>29</v>
      </c>
      <c r="O22" s="63"/>
      <c r="P22" s="106">
        <f>SUM(O7:O20)</f>
        <v>0</v>
      </c>
      <c r="Q22" s="70"/>
      <c r="R22" s="156"/>
      <c r="S22" s="156"/>
      <c r="T22" s="37"/>
      <c r="U22" s="37"/>
    </row>
    <row r="23" spans="1:21" ht="30" customHeight="1" thickBot="1">
      <c r="A23" s="37"/>
      <c r="B23" s="52"/>
      <c r="C23" s="52"/>
      <c r="D23" s="52"/>
      <c r="E23" s="52"/>
      <c r="F23" s="52"/>
      <c r="G23" s="52"/>
      <c r="H23" s="52"/>
      <c r="I23" s="102"/>
      <c r="J23" s="102"/>
      <c r="K23" s="102"/>
      <c r="L23" s="103"/>
      <c r="M23" s="103"/>
      <c r="N23" s="31" t="s">
        <v>38</v>
      </c>
      <c r="O23" s="62"/>
      <c r="P23" s="107">
        <f>P22+Période1!P22</f>
        <v>0</v>
      </c>
      <c r="Q23" s="70"/>
      <c r="R23" s="156"/>
      <c r="S23" s="156"/>
      <c r="T23" s="37"/>
      <c r="U23" s="37"/>
    </row>
    <row r="24" spans="1:21" ht="139.5" customHeight="1">
      <c r="A24" s="37"/>
      <c r="B24" s="12"/>
      <c r="C24" s="12"/>
      <c r="D24" s="12"/>
      <c r="E24" s="12"/>
      <c r="F24" s="12"/>
      <c r="G24" s="12"/>
      <c r="H24" s="12"/>
      <c r="I24" s="12"/>
      <c r="J24" s="12"/>
      <c r="K24" s="12"/>
      <c r="L24" s="12"/>
      <c r="M24" s="12"/>
      <c r="N24" s="12"/>
      <c r="O24" s="12"/>
      <c r="P24" s="12"/>
      <c r="Q24" s="37"/>
      <c r="R24" s="37"/>
      <c r="S24" s="37"/>
      <c r="T24" s="37"/>
      <c r="U24" s="37"/>
    </row>
    <row r="25" spans="1:21" ht="15">
      <c r="A25" s="37"/>
      <c r="B25" s="37"/>
      <c r="C25" s="37"/>
      <c r="D25" s="37"/>
      <c r="E25" s="37"/>
      <c r="F25" s="37"/>
      <c r="G25" s="37"/>
      <c r="H25" s="37"/>
      <c r="I25" s="37"/>
      <c r="J25" s="37"/>
      <c r="K25" s="37"/>
      <c r="L25" s="37"/>
      <c r="M25" s="37"/>
      <c r="N25" s="37"/>
      <c r="O25" s="37"/>
      <c r="P25" s="37"/>
      <c r="Q25" s="37"/>
      <c r="R25" s="37"/>
      <c r="S25" s="37"/>
      <c r="T25" s="37"/>
      <c r="U25" s="37"/>
    </row>
  </sheetData>
  <sheetProtection password="DC57" sheet="1" objects="1" scenarios="1" selectLockedCells="1"/>
  <mergeCells count="84">
    <mergeCell ref="R22:S22"/>
    <mergeCell ref="R23:S23"/>
    <mergeCell ref="C19:D19"/>
    <mergeCell ref="J19:K19"/>
    <mergeCell ref="N19:N20"/>
    <mergeCell ref="O19:O20"/>
    <mergeCell ref="P19:P20"/>
    <mergeCell ref="B20:D20"/>
    <mergeCell ref="E20:F20"/>
    <mergeCell ref="G20:H20"/>
    <mergeCell ref="I20:K20"/>
    <mergeCell ref="L20:M20"/>
    <mergeCell ref="P17:P18"/>
    <mergeCell ref="B18:D18"/>
    <mergeCell ref="E18:F18"/>
    <mergeCell ref="G18:H18"/>
    <mergeCell ref="I18:K18"/>
    <mergeCell ref="L18:M18"/>
    <mergeCell ref="C17:D17"/>
    <mergeCell ref="J17:K17"/>
    <mergeCell ref="N17:N18"/>
    <mergeCell ref="O17:O18"/>
    <mergeCell ref="C15:D15"/>
    <mergeCell ref="J15:K15"/>
    <mergeCell ref="N15:N16"/>
    <mergeCell ref="O15:O16"/>
    <mergeCell ref="P15:P16"/>
    <mergeCell ref="B16:D16"/>
    <mergeCell ref="E16:F16"/>
    <mergeCell ref="G16:H16"/>
    <mergeCell ref="I16:K16"/>
    <mergeCell ref="L16:M16"/>
    <mergeCell ref="C13:D13"/>
    <mergeCell ref="J13:K13"/>
    <mergeCell ref="N13:N14"/>
    <mergeCell ref="O13:O14"/>
    <mergeCell ref="P13:P14"/>
    <mergeCell ref="B14:D14"/>
    <mergeCell ref="E14:F14"/>
    <mergeCell ref="G14:H14"/>
    <mergeCell ref="I14:K14"/>
    <mergeCell ref="L14:M14"/>
    <mergeCell ref="C11:D11"/>
    <mergeCell ref="J11:K11"/>
    <mergeCell ref="N11:N12"/>
    <mergeCell ref="O11:O12"/>
    <mergeCell ref="P11:P12"/>
    <mergeCell ref="B12:D12"/>
    <mergeCell ref="E12:F12"/>
    <mergeCell ref="G12:H12"/>
    <mergeCell ref="I12:K12"/>
    <mergeCell ref="L12:M12"/>
    <mergeCell ref="C9:D9"/>
    <mergeCell ref="J9:K9"/>
    <mergeCell ref="N9:N10"/>
    <mergeCell ref="O9:O10"/>
    <mergeCell ref="P9:P10"/>
    <mergeCell ref="B10:D10"/>
    <mergeCell ref="E10:F10"/>
    <mergeCell ref="G10:H10"/>
    <mergeCell ref="I10:K10"/>
    <mergeCell ref="L10:M10"/>
    <mergeCell ref="D2:F2"/>
    <mergeCell ref="L2:N2"/>
    <mergeCell ref="D3:F3"/>
    <mergeCell ref="L3:N3"/>
    <mergeCell ref="D4:F4"/>
    <mergeCell ref="H4:J4"/>
    <mergeCell ref="P7:P8"/>
    <mergeCell ref="B8:D8"/>
    <mergeCell ref="E8:F8"/>
    <mergeCell ref="G8:H8"/>
    <mergeCell ref="I8:K8"/>
    <mergeCell ref="L8:M8"/>
    <mergeCell ref="R21:S21"/>
    <mergeCell ref="B6:D6"/>
    <mergeCell ref="E6:F6"/>
    <mergeCell ref="G6:H6"/>
    <mergeCell ref="I6:K6"/>
    <mergeCell ref="L6:M6"/>
    <mergeCell ref="C7:D7"/>
    <mergeCell ref="J7:K7"/>
    <mergeCell ref="N7:N8"/>
    <mergeCell ref="O7:O8"/>
  </mergeCells>
  <dataValidations count="2">
    <dataValidation type="time" allowBlank="1" showInputMessage="1" showErrorMessage="1" error="Soit le format horaire n'est pas respecté, soit l'horaire saisi est impossible pour une journée." sqref="M7 H19 J11 H17 H13 F7 C7 H7 J7 M9 F9 C19 H9 J9 M11 F11 C11 H11 J13 M13 F13 C13 J15 M15 F15 C15 H15 J17 M17 F17 C17 J19 M19 F19">
      <formula1>0</formula1>
      <formula2>0.25</formula2>
    </dataValidation>
    <dataValidation type="list" allowBlank="1" showInputMessage="1" showErrorMessage="1" sqref="I16:J16 I8:J8 G10 I14:J14 L8 B10:E10 L14 L16 L20:L21 G20:G21 G8 B8:E8 I10:J10 L10 G12 B12:E12 I12:J12 L12 G14 B14:E14 G16 B16:E16 G18 B18:E18 I18:J18 L18 C20:E21 B20 I20:J21">
      <formula1>Exercice</formula1>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7"/>
  <dimension ref="A1:U25"/>
  <sheetViews>
    <sheetView showGridLines="0" showRowColHeaders="0" zoomScalePageLayoutView="0" workbookViewId="0" topLeftCell="A1">
      <selection activeCell="C7" sqref="C7:D7"/>
    </sheetView>
  </sheetViews>
  <sheetFormatPr defaultColWidth="11.57421875" defaultRowHeight="12.75"/>
  <cols>
    <col min="1" max="1" width="5.7109375" style="55" customWidth="1"/>
    <col min="2" max="2" width="10.7109375" style="55" customWidth="1"/>
    <col min="3" max="3" width="2.7109375" style="55" customWidth="1"/>
    <col min="4" max="4" width="8.7109375" style="54" customWidth="1"/>
    <col min="5" max="8" width="10.7109375" style="54" customWidth="1"/>
    <col min="9" max="9" width="10.7109375" style="55" customWidth="1"/>
    <col min="10" max="10" width="8.7109375" style="55" customWidth="1"/>
    <col min="11" max="11" width="2.7109375" style="55" customWidth="1"/>
    <col min="12" max="13" width="10.7109375" style="55" customWidth="1"/>
    <col min="14" max="14" width="12.7109375" style="55" customWidth="1"/>
    <col min="15" max="15" width="12.7109375" style="55" hidden="1" customWidth="1"/>
    <col min="16" max="16" width="12.7109375" style="55" customWidth="1"/>
    <col min="17" max="17" width="8.7109375" style="55" customWidth="1"/>
    <col min="18" max="18" width="36.7109375" style="55" customWidth="1"/>
    <col min="19" max="19" width="12.7109375" style="55" customWidth="1"/>
    <col min="20" max="20" width="15.7109375" style="55" customWidth="1"/>
    <col min="21" max="21" width="12.7109375" style="55" customWidth="1"/>
    <col min="22" max="16384" width="11.57421875" style="55" customWidth="1"/>
  </cols>
  <sheetData>
    <row r="1" spans="1:21" ht="18" customHeight="1">
      <c r="A1" s="58"/>
      <c r="B1" s="58"/>
      <c r="C1" s="58"/>
      <c r="D1" s="58"/>
      <c r="E1" s="58"/>
      <c r="F1" s="58"/>
      <c r="G1" s="58"/>
      <c r="H1" s="58"/>
      <c r="I1" s="58"/>
      <c r="J1" s="58"/>
      <c r="K1" s="58"/>
      <c r="L1" s="58"/>
      <c r="M1" s="58"/>
      <c r="N1" s="58"/>
      <c r="O1" s="58"/>
      <c r="P1" s="58"/>
      <c r="Q1" s="58"/>
      <c r="R1" s="58"/>
      <c r="S1" s="58"/>
      <c r="T1" s="58"/>
      <c r="U1" s="58"/>
    </row>
    <row r="2" spans="1:21" ht="18" customHeight="1">
      <c r="A2" s="58"/>
      <c r="B2" s="55" t="s">
        <v>2</v>
      </c>
      <c r="C2" s="54" t="s">
        <v>3</v>
      </c>
      <c r="D2" s="154">
        <f>IF(Notice!D6="","",Notice!D6)</f>
      </c>
      <c r="E2" s="154"/>
      <c r="F2" s="154"/>
      <c r="H2" s="55" t="s">
        <v>5</v>
      </c>
      <c r="K2" s="54" t="s">
        <v>3</v>
      </c>
      <c r="L2" s="133">
        <f>IF(Notice!D9="","",Notice!D9)</f>
      </c>
      <c r="M2" s="133"/>
      <c r="N2" s="133"/>
      <c r="Q2" s="58"/>
      <c r="R2" s="58"/>
      <c r="S2" s="58"/>
      <c r="T2" s="58"/>
      <c r="U2" s="58"/>
    </row>
    <row r="3" spans="1:21" ht="18" customHeight="1">
      <c r="A3" s="58"/>
      <c r="B3" s="55" t="s">
        <v>4</v>
      </c>
      <c r="C3" s="54" t="s">
        <v>3</v>
      </c>
      <c r="D3" s="154">
        <f>IF(Notice!D7="","",Notice!D7)</f>
      </c>
      <c r="E3" s="154"/>
      <c r="F3" s="154"/>
      <c r="H3" s="55" t="s">
        <v>6</v>
      </c>
      <c r="K3" s="54" t="s">
        <v>3</v>
      </c>
      <c r="L3" s="133">
        <f>IF(Notice!D10="","",Notice!D10)</f>
      </c>
      <c r="M3" s="133"/>
      <c r="N3" s="133"/>
      <c r="Q3" s="58"/>
      <c r="R3" s="58"/>
      <c r="S3" s="58"/>
      <c r="T3" s="58"/>
      <c r="U3" s="58"/>
    </row>
    <row r="4" spans="1:21" ht="18" customHeight="1">
      <c r="A4" s="58"/>
      <c r="B4" s="55" t="s">
        <v>26</v>
      </c>
      <c r="C4" s="54" t="s">
        <v>3</v>
      </c>
      <c r="D4" s="155">
        <f>IF(Notice!D8="","",Notice!D8)</f>
      </c>
      <c r="E4" s="155"/>
      <c r="F4" s="155"/>
      <c r="G4" s="55"/>
      <c r="H4" s="133" t="s">
        <v>43</v>
      </c>
      <c r="I4" s="133"/>
      <c r="J4" s="133"/>
      <c r="K4" s="86" t="s">
        <v>3</v>
      </c>
      <c r="L4" s="55" t="str">
        <f>Notice!H23</f>
        <v>Zone A</v>
      </c>
      <c r="Q4" s="58"/>
      <c r="R4" s="58"/>
      <c r="S4" s="58"/>
      <c r="T4" s="58"/>
      <c r="U4" s="58"/>
    </row>
    <row r="5" spans="1:21" ht="18" customHeight="1">
      <c r="A5" s="58"/>
      <c r="B5" s="56"/>
      <c r="C5" s="56"/>
      <c r="D5" s="56"/>
      <c r="E5" s="56"/>
      <c r="F5" s="56"/>
      <c r="G5" s="56"/>
      <c r="H5" s="56"/>
      <c r="I5" s="56"/>
      <c r="J5" s="56"/>
      <c r="K5" s="56"/>
      <c r="L5" s="56"/>
      <c r="M5" s="56"/>
      <c r="N5" s="56"/>
      <c r="O5" s="56"/>
      <c r="P5" s="56"/>
      <c r="Q5" s="58"/>
      <c r="R5" s="58"/>
      <c r="S5" s="58"/>
      <c r="T5" s="58"/>
      <c r="U5" s="58"/>
    </row>
    <row r="6" spans="1:21" ht="30" customHeight="1" thickBot="1">
      <c r="A6" s="58"/>
      <c r="B6" s="153" t="s">
        <v>19</v>
      </c>
      <c r="C6" s="153"/>
      <c r="D6" s="153"/>
      <c r="E6" s="153" t="s">
        <v>20</v>
      </c>
      <c r="F6" s="153"/>
      <c r="G6" s="153" t="s">
        <v>21</v>
      </c>
      <c r="H6" s="153"/>
      <c r="I6" s="153" t="s">
        <v>22</v>
      </c>
      <c r="J6" s="153"/>
      <c r="K6" s="153"/>
      <c r="L6" s="153" t="s">
        <v>23</v>
      </c>
      <c r="M6" s="153"/>
      <c r="N6" s="68" t="s">
        <v>27</v>
      </c>
      <c r="O6" s="131">
        <v>1</v>
      </c>
      <c r="P6" s="59" t="s">
        <v>28</v>
      </c>
      <c r="Q6" s="58"/>
      <c r="R6" s="58"/>
      <c r="S6" s="58"/>
      <c r="T6" s="58"/>
      <c r="U6" s="58"/>
    </row>
    <row r="7" spans="1:21" ht="18" customHeight="1">
      <c r="A7" s="58"/>
      <c r="B7" s="25">
        <f>Notice!E25</f>
        <v>42009</v>
      </c>
      <c r="C7" s="140" t="s">
        <v>25</v>
      </c>
      <c r="D7" s="141"/>
      <c r="E7" s="26">
        <f>B7+1</f>
        <v>42010</v>
      </c>
      <c r="F7" s="22" t="s">
        <v>25</v>
      </c>
      <c r="G7" s="24">
        <f>E7+1</f>
        <v>42011</v>
      </c>
      <c r="H7" s="22" t="s">
        <v>25</v>
      </c>
      <c r="I7" s="24">
        <f>G7+1</f>
        <v>42012</v>
      </c>
      <c r="J7" s="140" t="s">
        <v>25</v>
      </c>
      <c r="K7" s="141"/>
      <c r="L7" s="25">
        <f>I7+1</f>
        <v>42013</v>
      </c>
      <c r="M7" s="57" t="s">
        <v>25</v>
      </c>
      <c r="N7" s="142">
        <f>IF(ISNUMBER(C7),C7,0)+IF(ISNUMBER(F7),F7,0)+IF(ISNUMBER(H7),H7,0)+IF(ISNUMBER(J7),J7,0)+IF(ISNUMBER(M7),M7,0)</f>
        <v>0</v>
      </c>
      <c r="O7" s="144">
        <f>IF(N7&gt;0,IF(N7-$O$6&gt;0,N7-$O$6,0),0)</f>
        <v>0</v>
      </c>
      <c r="P7" s="145" t="str">
        <f>TEXT(O7,"hh:mm")</f>
        <v>00:00</v>
      </c>
      <c r="Q7" s="58"/>
      <c r="R7" s="58"/>
      <c r="S7" s="58"/>
      <c r="T7" s="58"/>
      <c r="U7" s="58"/>
    </row>
    <row r="8" spans="1:21" ht="18" customHeight="1" thickBot="1">
      <c r="A8" s="58"/>
      <c r="B8" s="147" t="s">
        <v>13</v>
      </c>
      <c r="C8" s="148"/>
      <c r="D8" s="149"/>
      <c r="E8" s="150" t="s">
        <v>13</v>
      </c>
      <c r="F8" s="151"/>
      <c r="G8" s="147" t="s">
        <v>13</v>
      </c>
      <c r="H8" s="149"/>
      <c r="I8" s="147" t="s">
        <v>13</v>
      </c>
      <c r="J8" s="148"/>
      <c r="K8" s="149"/>
      <c r="L8" s="147" t="s">
        <v>13</v>
      </c>
      <c r="M8" s="152"/>
      <c r="N8" s="143"/>
      <c r="O8" s="144"/>
      <c r="P8" s="146"/>
      <c r="Q8" s="69"/>
      <c r="R8" s="69"/>
      <c r="S8" s="69"/>
      <c r="T8" s="69"/>
      <c r="U8" s="58"/>
    </row>
    <row r="9" spans="1:21" ht="18" customHeight="1">
      <c r="A9" s="58"/>
      <c r="B9" s="25">
        <f>B7+7</f>
        <v>42016</v>
      </c>
      <c r="C9" s="140" t="s">
        <v>25</v>
      </c>
      <c r="D9" s="141"/>
      <c r="E9" s="26">
        <f>B9+1</f>
        <v>42017</v>
      </c>
      <c r="F9" s="22" t="s">
        <v>25</v>
      </c>
      <c r="G9" s="24">
        <f>E9+1</f>
        <v>42018</v>
      </c>
      <c r="H9" s="22" t="s">
        <v>25</v>
      </c>
      <c r="I9" s="24">
        <f>G9+1</f>
        <v>42019</v>
      </c>
      <c r="J9" s="140" t="s">
        <v>25</v>
      </c>
      <c r="K9" s="141"/>
      <c r="L9" s="25">
        <f>I9+1</f>
        <v>42020</v>
      </c>
      <c r="M9" s="57" t="s">
        <v>25</v>
      </c>
      <c r="N9" s="142">
        <f>IF(ISNUMBER(C9),C9,0)+IF(ISNUMBER(F9),F9,0)+IF(ISNUMBER(H9),H9,0)+IF(ISNUMBER(J9),J9,0)+IF(ISNUMBER(M9),M9,0)</f>
        <v>0</v>
      </c>
      <c r="O9" s="144">
        <f>IF(N9&gt;0,IF(N9-$O$6&gt;0,N9-$O$6,0),0)</f>
        <v>0</v>
      </c>
      <c r="P9" s="145" t="str">
        <f>TEXT(O9,"hh:mm")</f>
        <v>00:00</v>
      </c>
      <c r="Q9" s="70"/>
      <c r="R9" s="71"/>
      <c r="S9" s="71"/>
      <c r="T9" s="71"/>
      <c r="U9" s="58"/>
    </row>
    <row r="10" spans="1:21" ht="18" customHeight="1" thickBot="1">
      <c r="A10" s="58"/>
      <c r="B10" s="147" t="s">
        <v>13</v>
      </c>
      <c r="C10" s="148"/>
      <c r="D10" s="149"/>
      <c r="E10" s="150" t="s">
        <v>13</v>
      </c>
      <c r="F10" s="151"/>
      <c r="G10" s="147" t="s">
        <v>13</v>
      </c>
      <c r="H10" s="149"/>
      <c r="I10" s="147" t="s">
        <v>13</v>
      </c>
      <c r="J10" s="148"/>
      <c r="K10" s="149"/>
      <c r="L10" s="147" t="s">
        <v>13</v>
      </c>
      <c r="M10" s="152"/>
      <c r="N10" s="143"/>
      <c r="O10" s="144"/>
      <c r="P10" s="146"/>
      <c r="Q10" s="72"/>
      <c r="R10" s="73"/>
      <c r="S10" s="70"/>
      <c r="T10" s="70"/>
      <c r="U10" s="12"/>
    </row>
    <row r="11" spans="1:21" ht="18" customHeight="1">
      <c r="A11" s="58"/>
      <c r="B11" s="25">
        <f>B9+7</f>
        <v>42023</v>
      </c>
      <c r="C11" s="140" t="s">
        <v>25</v>
      </c>
      <c r="D11" s="141"/>
      <c r="E11" s="26">
        <f>B11+1</f>
        <v>42024</v>
      </c>
      <c r="F11" s="22" t="s">
        <v>25</v>
      </c>
      <c r="G11" s="24">
        <f>E11+1</f>
        <v>42025</v>
      </c>
      <c r="H11" s="22" t="s">
        <v>25</v>
      </c>
      <c r="I11" s="24">
        <f>G11+1</f>
        <v>42026</v>
      </c>
      <c r="J11" s="140" t="s">
        <v>25</v>
      </c>
      <c r="K11" s="141"/>
      <c r="L11" s="25">
        <f>I11+1</f>
        <v>42027</v>
      </c>
      <c r="M11" s="57" t="s">
        <v>25</v>
      </c>
      <c r="N11" s="142">
        <f>IF(ISNUMBER(C11),C11,0)+IF(ISNUMBER(F11),F11,0)+IF(ISNUMBER(H11),H11,0)+IF(ISNUMBER(J11),J11,0)+IF(ISNUMBER(M11),M11,0)</f>
        <v>0</v>
      </c>
      <c r="O11" s="144">
        <f>IF(N11&gt;0,IF(N11-$O$6&gt;0,N11-$O$6,0),0)</f>
        <v>0</v>
      </c>
      <c r="P11" s="145" t="str">
        <f>TEXT(O11,"hh:mm")</f>
        <v>00:00</v>
      </c>
      <c r="Q11" s="72"/>
      <c r="R11" s="74"/>
      <c r="S11" s="74"/>
      <c r="T11" s="74"/>
      <c r="U11" s="12"/>
    </row>
    <row r="12" spans="1:21" ht="18" customHeight="1" thickBot="1">
      <c r="A12" s="58"/>
      <c r="B12" s="147" t="s">
        <v>13</v>
      </c>
      <c r="C12" s="148"/>
      <c r="D12" s="149"/>
      <c r="E12" s="150" t="s">
        <v>13</v>
      </c>
      <c r="F12" s="151"/>
      <c r="G12" s="147" t="s">
        <v>13</v>
      </c>
      <c r="H12" s="149"/>
      <c r="I12" s="147" t="s">
        <v>13</v>
      </c>
      <c r="J12" s="148"/>
      <c r="K12" s="149"/>
      <c r="L12" s="147" t="s">
        <v>13</v>
      </c>
      <c r="M12" s="152"/>
      <c r="N12" s="143"/>
      <c r="O12" s="144"/>
      <c r="P12" s="146"/>
      <c r="Q12" s="72"/>
      <c r="R12" s="75"/>
      <c r="S12" s="76"/>
      <c r="T12" s="76"/>
      <c r="U12" s="12"/>
    </row>
    <row r="13" spans="1:21" ht="18" customHeight="1">
      <c r="A13" s="58"/>
      <c r="B13" s="25">
        <f>B11+7</f>
        <v>42030</v>
      </c>
      <c r="C13" s="140" t="s">
        <v>25</v>
      </c>
      <c r="D13" s="141"/>
      <c r="E13" s="26">
        <f>B13+1</f>
        <v>42031</v>
      </c>
      <c r="F13" s="22" t="s">
        <v>25</v>
      </c>
      <c r="G13" s="24">
        <f>E13+1</f>
        <v>42032</v>
      </c>
      <c r="H13" s="22" t="s">
        <v>25</v>
      </c>
      <c r="I13" s="24">
        <f>G13+1</f>
        <v>42033</v>
      </c>
      <c r="J13" s="140" t="s">
        <v>25</v>
      </c>
      <c r="K13" s="141"/>
      <c r="L13" s="25">
        <f>I13+1</f>
        <v>42034</v>
      </c>
      <c r="M13" s="57" t="s">
        <v>25</v>
      </c>
      <c r="N13" s="142">
        <f>IF(ISNUMBER(C13),C13,0)+IF(ISNUMBER(F13),F13,0)+IF(ISNUMBER(H13),H13,0)+IF(ISNUMBER(J13),J13,0)+IF(ISNUMBER(M13),M13,0)</f>
        <v>0</v>
      </c>
      <c r="O13" s="144">
        <f>IF(N13&gt;0,IF(N13-$O$6&gt;0,N13-$O$6,0),0)</f>
        <v>0</v>
      </c>
      <c r="P13" s="145" t="str">
        <f>TEXT(O13,"hh:mm")</f>
        <v>00:00</v>
      </c>
      <c r="Q13" s="72"/>
      <c r="R13" s="77"/>
      <c r="S13" s="78"/>
      <c r="T13" s="78"/>
      <c r="U13" s="10"/>
    </row>
    <row r="14" spans="1:21" ht="18" customHeight="1" thickBot="1">
      <c r="A14" s="58"/>
      <c r="B14" s="147" t="s">
        <v>13</v>
      </c>
      <c r="C14" s="148"/>
      <c r="D14" s="149"/>
      <c r="E14" s="150" t="s">
        <v>13</v>
      </c>
      <c r="F14" s="151"/>
      <c r="G14" s="147" t="s">
        <v>13</v>
      </c>
      <c r="H14" s="149"/>
      <c r="I14" s="147" t="s">
        <v>13</v>
      </c>
      <c r="J14" s="148"/>
      <c r="K14" s="149"/>
      <c r="L14" s="147" t="s">
        <v>13</v>
      </c>
      <c r="M14" s="152"/>
      <c r="N14" s="143"/>
      <c r="O14" s="144"/>
      <c r="P14" s="146"/>
      <c r="Q14" s="72"/>
      <c r="R14" s="79"/>
      <c r="S14" s="80"/>
      <c r="T14" s="81"/>
      <c r="U14" s="58"/>
    </row>
    <row r="15" spans="1:21" ht="18" customHeight="1">
      <c r="A15" s="58"/>
      <c r="B15" s="25">
        <f>B13+7</f>
        <v>42037</v>
      </c>
      <c r="C15" s="140" t="s">
        <v>25</v>
      </c>
      <c r="D15" s="141"/>
      <c r="E15" s="26">
        <f>B15+1</f>
        <v>42038</v>
      </c>
      <c r="F15" s="22" t="s">
        <v>25</v>
      </c>
      <c r="G15" s="24">
        <f>E15+1</f>
        <v>42039</v>
      </c>
      <c r="H15" s="22" t="s">
        <v>25</v>
      </c>
      <c r="I15" s="24">
        <f>G15+1</f>
        <v>42040</v>
      </c>
      <c r="J15" s="140" t="s">
        <v>25</v>
      </c>
      <c r="K15" s="141"/>
      <c r="L15" s="25">
        <f>I15+1</f>
        <v>42041</v>
      </c>
      <c r="M15" s="57" t="s">
        <v>25</v>
      </c>
      <c r="N15" s="142">
        <f>IF(ISNUMBER(C15),C15,0)+IF(ISNUMBER(F15),F15,0)+IF(ISNUMBER(H15),H15,0)+IF(ISNUMBER(J15),J15,0)+IF(ISNUMBER(M15),M15,0)</f>
        <v>0</v>
      </c>
      <c r="O15" s="144">
        <f>IF(N15&gt;0,IF(N15-$O$6&gt;0,N15-$O$6,0),0)</f>
        <v>0</v>
      </c>
      <c r="P15" s="145" t="str">
        <f>TEXT(O15,"hh:mm")</f>
        <v>00:00</v>
      </c>
      <c r="Q15" s="72"/>
      <c r="R15" s="85"/>
      <c r="S15" s="80"/>
      <c r="T15" s="81"/>
      <c r="U15" s="58"/>
    </row>
    <row r="16" spans="1:21" ht="18" customHeight="1" thickBot="1">
      <c r="A16" s="58"/>
      <c r="B16" s="147" t="s">
        <v>13</v>
      </c>
      <c r="C16" s="148"/>
      <c r="D16" s="149"/>
      <c r="E16" s="150" t="s">
        <v>13</v>
      </c>
      <c r="F16" s="151"/>
      <c r="G16" s="147" t="s">
        <v>13</v>
      </c>
      <c r="H16" s="149"/>
      <c r="I16" s="147" t="s">
        <v>13</v>
      </c>
      <c r="J16" s="148"/>
      <c r="K16" s="149"/>
      <c r="L16" s="147" t="s">
        <v>13</v>
      </c>
      <c r="M16" s="152"/>
      <c r="N16" s="143"/>
      <c r="O16" s="144"/>
      <c r="P16" s="146"/>
      <c r="Q16" s="72"/>
      <c r="R16" s="85"/>
      <c r="S16" s="84"/>
      <c r="T16" s="84"/>
      <c r="U16" s="58"/>
    </row>
    <row r="17" spans="1:21" ht="18" customHeight="1" hidden="1">
      <c r="A17" s="58"/>
      <c r="B17" s="25">
        <f>B15+7</f>
        <v>42044</v>
      </c>
      <c r="C17" s="140" t="s">
        <v>25</v>
      </c>
      <c r="D17" s="141"/>
      <c r="E17" s="26">
        <f>B17+1</f>
        <v>42045</v>
      </c>
      <c r="F17" s="22" t="s">
        <v>25</v>
      </c>
      <c r="G17" s="24">
        <f>E17+1</f>
        <v>42046</v>
      </c>
      <c r="H17" s="22" t="s">
        <v>25</v>
      </c>
      <c r="I17" s="24">
        <f>G17+1</f>
        <v>42047</v>
      </c>
      <c r="J17" s="140" t="s">
        <v>25</v>
      </c>
      <c r="K17" s="141"/>
      <c r="L17" s="25">
        <f>I17+1</f>
        <v>42048</v>
      </c>
      <c r="M17" s="57" t="s">
        <v>25</v>
      </c>
      <c r="N17" s="142">
        <f>IF(ISNUMBER(C17),C17,0)+IF(ISNUMBER(F17),F17,0)+IF(ISNUMBER(H17),H17,0)+IF(ISNUMBER(J17),J17,0)+IF(ISNUMBER(M17),M17,0)</f>
        <v>0</v>
      </c>
      <c r="O17" s="144">
        <f>IF(N17&gt;0,IF(N17-$O$6&gt;0,N17-$O$6,0),0)</f>
        <v>0</v>
      </c>
      <c r="P17" s="145" t="str">
        <f>TEXT(O17,"hh:mm")</f>
        <v>00:00</v>
      </c>
      <c r="Q17" s="72"/>
      <c r="R17" s="85"/>
      <c r="S17" s="85"/>
      <c r="T17" s="69"/>
      <c r="U17" s="58"/>
    </row>
    <row r="18" spans="1:21" ht="18" customHeight="1" hidden="1" thickBot="1">
      <c r="A18" s="58"/>
      <c r="B18" s="147" t="s">
        <v>13</v>
      </c>
      <c r="C18" s="148"/>
      <c r="D18" s="149"/>
      <c r="E18" s="150" t="s">
        <v>13</v>
      </c>
      <c r="F18" s="151"/>
      <c r="G18" s="147" t="s">
        <v>13</v>
      </c>
      <c r="H18" s="149"/>
      <c r="I18" s="147" t="s">
        <v>13</v>
      </c>
      <c r="J18" s="148"/>
      <c r="K18" s="149"/>
      <c r="L18" s="147" t="s">
        <v>13</v>
      </c>
      <c r="M18" s="152"/>
      <c r="N18" s="143"/>
      <c r="O18" s="144"/>
      <c r="P18" s="146"/>
      <c r="Q18" s="58"/>
      <c r="R18" s="85"/>
      <c r="S18" s="85"/>
      <c r="T18" s="58"/>
      <c r="U18" s="58"/>
    </row>
    <row r="19" spans="1:21" ht="18" customHeight="1" hidden="1">
      <c r="A19" s="58"/>
      <c r="B19" s="25">
        <f>B17+7</f>
        <v>42051</v>
      </c>
      <c r="C19" s="140" t="s">
        <v>25</v>
      </c>
      <c r="D19" s="141"/>
      <c r="E19" s="26">
        <f>B19+1</f>
        <v>42052</v>
      </c>
      <c r="F19" s="22" t="s">
        <v>25</v>
      </c>
      <c r="G19" s="24">
        <f>E19+1</f>
        <v>42053</v>
      </c>
      <c r="H19" s="22" t="s">
        <v>25</v>
      </c>
      <c r="I19" s="24">
        <f>G19+1</f>
        <v>42054</v>
      </c>
      <c r="J19" s="140" t="s">
        <v>25</v>
      </c>
      <c r="K19" s="141"/>
      <c r="L19" s="25">
        <f>I19+1</f>
        <v>42055</v>
      </c>
      <c r="M19" s="57" t="s">
        <v>25</v>
      </c>
      <c r="N19" s="142">
        <f>IF(ISNUMBER(C19),C19,0)+IF(ISNUMBER(F19),F19,0)+IF(ISNUMBER(H19),H19,0)+IF(ISNUMBER(J19),J19,0)+IF(ISNUMBER(M19),M19,0)</f>
        <v>0</v>
      </c>
      <c r="O19" s="144">
        <f>IF(N19&gt;0,IF(N19-$O$6&gt;0,N19-$O$6,0),0)</f>
        <v>0</v>
      </c>
      <c r="P19" s="145" t="str">
        <f>TEXT(O19,"hh:mm")</f>
        <v>00:00</v>
      </c>
      <c r="Q19" s="58"/>
      <c r="R19" s="85"/>
      <c r="S19" s="58"/>
      <c r="T19" s="58"/>
      <c r="U19" s="58"/>
    </row>
    <row r="20" spans="1:21" ht="18" customHeight="1" hidden="1" thickBot="1">
      <c r="A20" s="58"/>
      <c r="B20" s="147" t="s">
        <v>13</v>
      </c>
      <c r="C20" s="148"/>
      <c r="D20" s="149"/>
      <c r="E20" s="150" t="s">
        <v>13</v>
      </c>
      <c r="F20" s="151"/>
      <c r="G20" s="147" t="s">
        <v>13</v>
      </c>
      <c r="H20" s="149"/>
      <c r="I20" s="147" t="s">
        <v>13</v>
      </c>
      <c r="J20" s="148"/>
      <c r="K20" s="149"/>
      <c r="L20" s="147" t="s">
        <v>13</v>
      </c>
      <c r="M20" s="152"/>
      <c r="N20" s="143"/>
      <c r="O20" s="144"/>
      <c r="P20" s="146"/>
      <c r="Q20" s="58"/>
      <c r="R20" s="58"/>
      <c r="S20" s="58"/>
      <c r="T20" s="58"/>
      <c r="U20" s="58"/>
    </row>
    <row r="21" spans="1:21" s="82" customFormat="1" ht="18" customHeight="1" thickBot="1">
      <c r="A21" s="85"/>
      <c r="B21" s="60"/>
      <c r="C21" s="60"/>
      <c r="D21" s="60"/>
      <c r="E21" s="61"/>
      <c r="F21" s="61"/>
      <c r="G21" s="60"/>
      <c r="H21" s="60"/>
      <c r="I21" s="60"/>
      <c r="J21" s="60"/>
      <c r="K21" s="60"/>
      <c r="L21" s="60"/>
      <c r="M21" s="60"/>
      <c r="N21" s="94"/>
      <c r="O21" s="63"/>
      <c r="P21" s="95"/>
      <c r="Q21" s="85"/>
      <c r="R21" s="122"/>
      <c r="S21" s="122"/>
      <c r="T21" s="85"/>
      <c r="U21" s="85"/>
    </row>
    <row r="22" spans="1:21" ht="30" customHeight="1" thickBot="1">
      <c r="A22" s="58"/>
      <c r="B22" s="60"/>
      <c r="C22" s="60"/>
      <c r="D22" s="60"/>
      <c r="E22" s="61"/>
      <c r="F22" s="61"/>
      <c r="G22" s="60"/>
      <c r="H22" s="60"/>
      <c r="I22" s="60"/>
      <c r="J22" s="60"/>
      <c r="K22" s="60"/>
      <c r="L22" s="60"/>
      <c r="M22" s="60"/>
      <c r="N22" s="59" t="s">
        <v>29</v>
      </c>
      <c r="O22" s="63"/>
      <c r="P22" s="64">
        <f>SUM(O7:O20)</f>
        <v>0</v>
      </c>
      <c r="Q22" s="58"/>
      <c r="R22" s="122"/>
      <c r="S22" s="122"/>
      <c r="T22" s="58"/>
      <c r="U22" s="58"/>
    </row>
    <row r="23" spans="1:21" ht="30" customHeight="1" thickBot="1">
      <c r="A23" s="58"/>
      <c r="D23" s="55"/>
      <c r="E23" s="55"/>
      <c r="F23" s="55"/>
      <c r="G23" s="55"/>
      <c r="H23" s="55"/>
      <c r="I23" s="13"/>
      <c r="J23" s="13"/>
      <c r="K23" s="13"/>
      <c r="L23" s="32"/>
      <c r="M23" s="32"/>
      <c r="N23" s="31" t="s">
        <v>38</v>
      </c>
      <c r="O23" s="62"/>
      <c r="P23" s="33">
        <f>P22+Période2!P23</f>
        <v>0</v>
      </c>
      <c r="Q23" s="58"/>
      <c r="R23" s="122"/>
      <c r="S23" s="122"/>
      <c r="T23" s="58"/>
      <c r="U23" s="58"/>
    </row>
    <row r="24" spans="1:21" ht="139.5" customHeight="1">
      <c r="A24" s="58"/>
      <c r="B24" s="12"/>
      <c r="C24" s="12"/>
      <c r="D24" s="12"/>
      <c r="E24" s="12"/>
      <c r="F24" s="12"/>
      <c r="G24" s="12"/>
      <c r="H24" s="12"/>
      <c r="I24" s="12"/>
      <c r="J24" s="12"/>
      <c r="K24" s="12"/>
      <c r="L24" s="12"/>
      <c r="M24" s="12"/>
      <c r="N24" s="12"/>
      <c r="O24" s="12"/>
      <c r="P24" s="12"/>
      <c r="Q24" s="58"/>
      <c r="R24" s="58"/>
      <c r="S24" s="58"/>
      <c r="T24" s="58"/>
      <c r="U24" s="58"/>
    </row>
    <row r="25" spans="1:21" ht="34.5" customHeight="1">
      <c r="A25" s="58"/>
      <c r="B25" s="58"/>
      <c r="C25" s="58"/>
      <c r="D25" s="58"/>
      <c r="E25" s="58"/>
      <c r="F25" s="58"/>
      <c r="G25" s="58"/>
      <c r="H25" s="58"/>
      <c r="I25" s="58"/>
      <c r="J25" s="58"/>
      <c r="K25" s="58"/>
      <c r="L25" s="58"/>
      <c r="M25" s="58"/>
      <c r="N25" s="58"/>
      <c r="O25" s="58"/>
      <c r="P25" s="58"/>
      <c r="Q25" s="58"/>
      <c r="R25" s="58"/>
      <c r="S25" s="58"/>
      <c r="T25" s="58"/>
      <c r="U25" s="58"/>
    </row>
  </sheetData>
  <sheetProtection password="DC57" sheet="1" objects="1" scenarios="1" formatRows="0" selectLockedCells="1"/>
  <mergeCells count="81">
    <mergeCell ref="B6:D6"/>
    <mergeCell ref="E6:F6"/>
    <mergeCell ref="G6:H6"/>
    <mergeCell ref="I6:K6"/>
    <mergeCell ref="L6:M6"/>
    <mergeCell ref="D2:F2"/>
    <mergeCell ref="L2:N2"/>
    <mergeCell ref="D3:F3"/>
    <mergeCell ref="L3:N3"/>
    <mergeCell ref="D4:F4"/>
    <mergeCell ref="H4:J4"/>
    <mergeCell ref="C7:D7"/>
    <mergeCell ref="J7:K7"/>
    <mergeCell ref="N7:N8"/>
    <mergeCell ref="O7:O8"/>
    <mergeCell ref="P7:P8"/>
    <mergeCell ref="B8:D8"/>
    <mergeCell ref="E8:F8"/>
    <mergeCell ref="G8:H8"/>
    <mergeCell ref="I8:K8"/>
    <mergeCell ref="L8:M8"/>
    <mergeCell ref="C9:D9"/>
    <mergeCell ref="J9:K9"/>
    <mergeCell ref="N9:N10"/>
    <mergeCell ref="O9:O10"/>
    <mergeCell ref="P9:P10"/>
    <mergeCell ref="B10:D10"/>
    <mergeCell ref="E10:F10"/>
    <mergeCell ref="G10:H10"/>
    <mergeCell ref="I10:K10"/>
    <mergeCell ref="L10:M10"/>
    <mergeCell ref="P11:P12"/>
    <mergeCell ref="B12:D12"/>
    <mergeCell ref="E12:F12"/>
    <mergeCell ref="G12:H12"/>
    <mergeCell ref="I12:K12"/>
    <mergeCell ref="L12:M12"/>
    <mergeCell ref="J13:K13"/>
    <mergeCell ref="N13:N14"/>
    <mergeCell ref="O13:O14"/>
    <mergeCell ref="L14:M14"/>
    <mergeCell ref="C11:D11"/>
    <mergeCell ref="J11:K11"/>
    <mergeCell ref="N11:N12"/>
    <mergeCell ref="O11:O12"/>
    <mergeCell ref="C17:D17"/>
    <mergeCell ref="J17:K17"/>
    <mergeCell ref="N17:N18"/>
    <mergeCell ref="O17:O18"/>
    <mergeCell ref="P13:P14"/>
    <mergeCell ref="B14:D14"/>
    <mergeCell ref="E14:F14"/>
    <mergeCell ref="G14:H14"/>
    <mergeCell ref="I14:K14"/>
    <mergeCell ref="C13:D13"/>
    <mergeCell ref="C15:D15"/>
    <mergeCell ref="J15:K15"/>
    <mergeCell ref="N15:N16"/>
    <mergeCell ref="O15:O16"/>
    <mergeCell ref="B16:D16"/>
    <mergeCell ref="E16:F16"/>
    <mergeCell ref="G16:H16"/>
    <mergeCell ref="I16:K16"/>
    <mergeCell ref="L16:M16"/>
    <mergeCell ref="L20:M20"/>
    <mergeCell ref="O19:O20"/>
    <mergeCell ref="P15:P16"/>
    <mergeCell ref="I18:K18"/>
    <mergeCell ref="L18:M18"/>
    <mergeCell ref="P17:P18"/>
    <mergeCell ref="P19:P20"/>
    <mergeCell ref="B18:D18"/>
    <mergeCell ref="E18:F18"/>
    <mergeCell ref="G18:H18"/>
    <mergeCell ref="C19:D19"/>
    <mergeCell ref="J19:K19"/>
    <mergeCell ref="N19:N20"/>
    <mergeCell ref="B20:D20"/>
    <mergeCell ref="E20:F20"/>
    <mergeCell ref="G20:H20"/>
    <mergeCell ref="I20:K20"/>
  </mergeCells>
  <dataValidations count="2">
    <dataValidation type="list" allowBlank="1" showInputMessage="1" showErrorMessage="1" sqref="I16:J16 I8:J8 G10 I14:J14 L8 B10:E10 L14 L16 I20:J22 L20:L22 G8 B8:E8 I10:J10 L10 G12 B12:E12 I12:J12 L12 G14 B14:E14 G16 B16:E16 G18 B18:E18 I18:J18 L18 G20:G22 B20:E22">
      <formula1>Exercice</formula1>
    </dataValidation>
    <dataValidation type="time" allowBlank="1" showInputMessage="1" showErrorMessage="1" error="Soit le format horaire n'est pas respecté, soit l'horaire saisi est impossible pour une journée." sqref="M7 H19 J11 H17 H13 F7 C7 H7 J7 M9 F9 C19 H9 J9 M11 F11 C11 H11 J13 M13 F13 C13 J15 M15 F15 C15 H15 J17 M17 F17 C17 J19 M19 F19">
      <formula1>0</formula1>
      <formula2>0.25</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Feuil8"/>
  <dimension ref="A1:U25"/>
  <sheetViews>
    <sheetView showGridLines="0" showRowColHeaders="0" zoomScalePageLayoutView="0" workbookViewId="0" topLeftCell="A1">
      <selection activeCell="C7" sqref="C7:D7"/>
    </sheetView>
  </sheetViews>
  <sheetFormatPr defaultColWidth="11.57421875" defaultRowHeight="12.75"/>
  <cols>
    <col min="1" max="1" width="5.7109375" style="87" customWidth="1"/>
    <col min="2" max="2" width="10.7109375" style="87" customWidth="1"/>
    <col min="3" max="3" width="2.7109375" style="87" customWidth="1"/>
    <col min="4" max="4" width="8.7109375" style="86" customWidth="1"/>
    <col min="5" max="8" width="10.7109375" style="86" customWidth="1"/>
    <col min="9" max="9" width="10.7109375" style="87" customWidth="1"/>
    <col min="10" max="10" width="8.7109375" style="87" customWidth="1"/>
    <col min="11" max="11" width="2.7109375" style="87" customWidth="1"/>
    <col min="12" max="13" width="10.7109375" style="87" customWidth="1"/>
    <col min="14" max="14" width="12.7109375" style="87" customWidth="1"/>
    <col min="15" max="15" width="12.7109375" style="87" hidden="1" customWidth="1"/>
    <col min="16" max="16" width="12.7109375" style="87" customWidth="1"/>
    <col min="17" max="17" width="8.7109375" style="87" customWidth="1"/>
    <col min="18" max="18" width="36.7109375" style="87" customWidth="1"/>
    <col min="19" max="19" width="12.7109375" style="87" customWidth="1"/>
    <col min="20" max="20" width="15.7109375" style="87" customWidth="1"/>
    <col min="21" max="21" width="12.7109375" style="87" customWidth="1"/>
    <col min="22" max="16384" width="11.57421875" style="87" customWidth="1"/>
  </cols>
  <sheetData>
    <row r="1" spans="1:21" ht="18" customHeight="1">
      <c r="A1" s="91"/>
      <c r="B1" s="91"/>
      <c r="C1" s="91"/>
      <c r="D1" s="91"/>
      <c r="E1" s="91"/>
      <c r="F1" s="91"/>
      <c r="G1" s="91"/>
      <c r="H1" s="91"/>
      <c r="I1" s="91"/>
      <c r="J1" s="91"/>
      <c r="K1" s="91"/>
      <c r="L1" s="91"/>
      <c r="M1" s="91"/>
      <c r="N1" s="91"/>
      <c r="O1" s="91"/>
      <c r="P1" s="69"/>
      <c r="Q1" s="69"/>
      <c r="R1" s="69"/>
      <c r="S1" s="69"/>
      <c r="T1" s="91"/>
      <c r="U1" s="91"/>
    </row>
    <row r="2" spans="1:21" ht="18" customHeight="1">
      <c r="A2" s="91"/>
      <c r="B2" s="87" t="s">
        <v>2</v>
      </c>
      <c r="C2" s="86" t="s">
        <v>3</v>
      </c>
      <c r="D2" s="154">
        <f>IF(Notice!D6="","",Notice!D6)</f>
      </c>
      <c r="E2" s="154"/>
      <c r="F2" s="154"/>
      <c r="H2" s="87" t="s">
        <v>5</v>
      </c>
      <c r="K2" s="86" t="s">
        <v>3</v>
      </c>
      <c r="L2" s="133">
        <f>IF(Notice!D9="","",Notice!D9)</f>
      </c>
      <c r="M2" s="133"/>
      <c r="N2" s="133"/>
      <c r="P2" s="52"/>
      <c r="Q2" s="70"/>
      <c r="R2" s="69"/>
      <c r="S2" s="69"/>
      <c r="T2" s="91"/>
      <c r="U2" s="91"/>
    </row>
    <row r="3" spans="1:21" ht="18" customHeight="1">
      <c r="A3" s="91"/>
      <c r="B3" s="87" t="s">
        <v>4</v>
      </c>
      <c r="C3" s="86" t="s">
        <v>3</v>
      </c>
      <c r="D3" s="154">
        <f>IF(Notice!D7="","",Notice!D7)</f>
      </c>
      <c r="E3" s="154"/>
      <c r="F3" s="154"/>
      <c r="H3" s="87" t="s">
        <v>6</v>
      </c>
      <c r="K3" s="86" t="s">
        <v>3</v>
      </c>
      <c r="L3" s="133">
        <f>IF(Notice!D10="","",Notice!D10)</f>
      </c>
      <c r="M3" s="133"/>
      <c r="N3" s="133"/>
      <c r="P3" s="52"/>
      <c r="Q3" s="70"/>
      <c r="R3" s="69"/>
      <c r="S3" s="69"/>
      <c r="T3" s="91"/>
      <c r="U3" s="91"/>
    </row>
    <row r="4" spans="1:21" ht="18" customHeight="1">
      <c r="A4" s="91"/>
      <c r="B4" s="87" t="s">
        <v>26</v>
      </c>
      <c r="C4" s="86" t="s">
        <v>3</v>
      </c>
      <c r="D4" s="155">
        <f>IF(Notice!D8="","",Notice!D8)</f>
      </c>
      <c r="E4" s="155"/>
      <c r="F4" s="155"/>
      <c r="G4" s="87"/>
      <c r="H4" s="133" t="s">
        <v>43</v>
      </c>
      <c r="I4" s="133"/>
      <c r="J4" s="133"/>
      <c r="K4" s="86" t="s">
        <v>3</v>
      </c>
      <c r="L4" s="87" t="str">
        <f>Notice!H23</f>
        <v>Zone A</v>
      </c>
      <c r="P4" s="52"/>
      <c r="Q4" s="70"/>
      <c r="R4" s="71"/>
      <c r="S4" s="71"/>
      <c r="T4" s="65"/>
      <c r="U4" s="91"/>
    </row>
    <row r="5" spans="1:21" ht="18" customHeight="1">
      <c r="A5" s="91"/>
      <c r="B5" s="88"/>
      <c r="C5" s="88"/>
      <c r="D5" s="88"/>
      <c r="E5" s="88"/>
      <c r="F5" s="88"/>
      <c r="G5" s="88"/>
      <c r="H5" s="88"/>
      <c r="I5" s="88"/>
      <c r="J5" s="88"/>
      <c r="K5" s="88"/>
      <c r="L5" s="88"/>
      <c r="M5" s="88"/>
      <c r="N5" s="88"/>
      <c r="O5" s="88"/>
      <c r="P5" s="104"/>
      <c r="Q5" s="70"/>
      <c r="R5" s="73"/>
      <c r="S5" s="70"/>
      <c r="T5" s="12"/>
      <c r="U5" s="91"/>
    </row>
    <row r="6" spans="1:21" ht="30" customHeight="1" thickBot="1">
      <c r="A6" s="91"/>
      <c r="B6" s="153" t="s">
        <v>19</v>
      </c>
      <c r="C6" s="153"/>
      <c r="D6" s="153"/>
      <c r="E6" s="153" t="s">
        <v>20</v>
      </c>
      <c r="F6" s="153"/>
      <c r="G6" s="153" t="s">
        <v>21</v>
      </c>
      <c r="H6" s="153"/>
      <c r="I6" s="153" t="s">
        <v>22</v>
      </c>
      <c r="J6" s="153"/>
      <c r="K6" s="153"/>
      <c r="L6" s="153" t="s">
        <v>23</v>
      </c>
      <c r="M6" s="153"/>
      <c r="N6" s="68" t="s">
        <v>27</v>
      </c>
      <c r="O6" s="131">
        <v>1</v>
      </c>
      <c r="P6" s="105" t="s">
        <v>28</v>
      </c>
      <c r="Q6" s="70"/>
      <c r="R6" s="74"/>
      <c r="S6" s="74"/>
      <c r="T6" s="66"/>
      <c r="U6" s="91"/>
    </row>
    <row r="7" spans="1:21" ht="18" customHeight="1">
      <c r="A7" s="91"/>
      <c r="B7" s="25">
        <f>Notice!E26</f>
        <v>41693</v>
      </c>
      <c r="C7" s="140" t="s">
        <v>25</v>
      </c>
      <c r="D7" s="141"/>
      <c r="E7" s="26">
        <f>B7+1</f>
        <v>41694</v>
      </c>
      <c r="F7" s="22" t="s">
        <v>25</v>
      </c>
      <c r="G7" s="24">
        <f>E7+1</f>
        <v>41695</v>
      </c>
      <c r="H7" s="22" t="s">
        <v>25</v>
      </c>
      <c r="I7" s="24">
        <f>G7+1</f>
        <v>41696</v>
      </c>
      <c r="J7" s="140" t="s">
        <v>25</v>
      </c>
      <c r="K7" s="141"/>
      <c r="L7" s="25">
        <f>I7+1</f>
        <v>41697</v>
      </c>
      <c r="M7" s="89" t="s">
        <v>25</v>
      </c>
      <c r="N7" s="142">
        <f>IF(ISNUMBER(C7),C7,0)+IF(ISNUMBER(F7),F7,0)+IF(ISNUMBER(H7),H7,0)+IF(ISNUMBER(J7),J7,0)+IF(ISNUMBER(M7),M7,0)</f>
        <v>0</v>
      </c>
      <c r="O7" s="144">
        <f>IF(N7&gt;0,IF(N7-$O$6&gt;0,N7-$O$6,0),0)</f>
        <v>0</v>
      </c>
      <c r="P7" s="145" t="str">
        <f>TEXT(O7,"hh:mm")</f>
        <v>00:00</v>
      </c>
      <c r="Q7" s="70"/>
      <c r="R7" s="74"/>
      <c r="S7" s="74"/>
      <c r="T7" s="66"/>
      <c r="U7" s="91"/>
    </row>
    <row r="8" spans="1:21" ht="18" customHeight="1" thickBot="1">
      <c r="A8" s="91"/>
      <c r="B8" s="147" t="s">
        <v>13</v>
      </c>
      <c r="C8" s="148"/>
      <c r="D8" s="149"/>
      <c r="E8" s="150" t="s">
        <v>13</v>
      </c>
      <c r="F8" s="151"/>
      <c r="G8" s="147" t="s">
        <v>13</v>
      </c>
      <c r="H8" s="149"/>
      <c r="I8" s="147" t="s">
        <v>13</v>
      </c>
      <c r="J8" s="148"/>
      <c r="K8" s="149"/>
      <c r="L8" s="147" t="s">
        <v>13</v>
      </c>
      <c r="M8" s="152"/>
      <c r="N8" s="143"/>
      <c r="O8" s="144"/>
      <c r="P8" s="146"/>
      <c r="Q8" s="70"/>
      <c r="R8" s="74"/>
      <c r="S8" s="74"/>
      <c r="T8" s="66"/>
      <c r="U8" s="91"/>
    </row>
    <row r="9" spans="1:21" ht="18" customHeight="1">
      <c r="A9" s="91"/>
      <c r="B9" s="25">
        <f>B7+7</f>
        <v>41700</v>
      </c>
      <c r="C9" s="140" t="s">
        <v>25</v>
      </c>
      <c r="D9" s="141"/>
      <c r="E9" s="26">
        <f>B9+1</f>
        <v>41701</v>
      </c>
      <c r="F9" s="22" t="s">
        <v>25</v>
      </c>
      <c r="G9" s="24">
        <f>E9+1</f>
        <v>41702</v>
      </c>
      <c r="H9" s="22" t="s">
        <v>25</v>
      </c>
      <c r="I9" s="24">
        <f>G9+1</f>
        <v>41703</v>
      </c>
      <c r="J9" s="140" t="s">
        <v>25</v>
      </c>
      <c r="K9" s="141"/>
      <c r="L9" s="25">
        <f>I9+1</f>
        <v>41704</v>
      </c>
      <c r="M9" s="89" t="s">
        <v>25</v>
      </c>
      <c r="N9" s="142">
        <f>IF(ISNUMBER(C9),C9,0)+IF(ISNUMBER(F9),F9,0)+IF(ISNUMBER(H9),H9,0)+IF(ISNUMBER(J9),J9,0)+IF(ISNUMBER(M9),M9,0)</f>
        <v>0</v>
      </c>
      <c r="O9" s="144">
        <f>IF(N9&gt;0,IF(N9-$O$6&gt;0,N9-$O$6,0),0)</f>
        <v>0</v>
      </c>
      <c r="P9" s="145" t="str">
        <f>TEXT(O9,"hh:mm")</f>
        <v>00:00</v>
      </c>
      <c r="Q9" s="70"/>
      <c r="R9" s="74"/>
      <c r="S9" s="74"/>
      <c r="T9" s="66"/>
      <c r="U9" s="91"/>
    </row>
    <row r="10" spans="1:21" ht="18" customHeight="1" thickBot="1">
      <c r="A10" s="91"/>
      <c r="B10" s="147" t="s">
        <v>13</v>
      </c>
      <c r="C10" s="148"/>
      <c r="D10" s="149"/>
      <c r="E10" s="150" t="s">
        <v>13</v>
      </c>
      <c r="F10" s="151"/>
      <c r="G10" s="147" t="s">
        <v>13</v>
      </c>
      <c r="H10" s="149"/>
      <c r="I10" s="147" t="s">
        <v>13</v>
      </c>
      <c r="J10" s="148"/>
      <c r="K10" s="149"/>
      <c r="L10" s="147" t="s">
        <v>13</v>
      </c>
      <c r="M10" s="152"/>
      <c r="N10" s="143"/>
      <c r="O10" s="144"/>
      <c r="P10" s="146"/>
      <c r="Q10" s="70"/>
      <c r="R10" s="74"/>
      <c r="S10" s="74"/>
      <c r="T10" s="66"/>
      <c r="U10" s="12"/>
    </row>
    <row r="11" spans="1:21" ht="18" customHeight="1">
      <c r="A11" s="91"/>
      <c r="B11" s="25">
        <f>B9+7</f>
        <v>41707</v>
      </c>
      <c r="C11" s="140" t="s">
        <v>25</v>
      </c>
      <c r="D11" s="141"/>
      <c r="E11" s="26">
        <f>B11+1</f>
        <v>41708</v>
      </c>
      <c r="F11" s="22" t="s">
        <v>25</v>
      </c>
      <c r="G11" s="24">
        <f>E11+1</f>
        <v>41709</v>
      </c>
      <c r="H11" s="22" t="s">
        <v>25</v>
      </c>
      <c r="I11" s="24">
        <f>G11+1</f>
        <v>41710</v>
      </c>
      <c r="J11" s="140" t="s">
        <v>25</v>
      </c>
      <c r="K11" s="141"/>
      <c r="L11" s="25">
        <f>I11+1</f>
        <v>41711</v>
      </c>
      <c r="M11" s="89" t="s">
        <v>25</v>
      </c>
      <c r="N11" s="142">
        <f>IF(ISNUMBER(C11),C11,0)+IF(ISNUMBER(F11),F11,0)+IF(ISNUMBER(H11),H11,0)+IF(ISNUMBER(J11),J11,0)+IF(ISNUMBER(M11),M11,0)</f>
        <v>0</v>
      </c>
      <c r="O11" s="144">
        <f>IF(N11&gt;0,IF(N11-$O$6&gt;0,N11-$O$6,0),0)</f>
        <v>0</v>
      </c>
      <c r="P11" s="145" t="str">
        <f>TEXT(O11,"hh:mm")</f>
        <v>00:00</v>
      </c>
      <c r="Q11" s="70"/>
      <c r="R11" s="74"/>
      <c r="S11" s="74"/>
      <c r="T11" s="66"/>
      <c r="U11" s="12"/>
    </row>
    <row r="12" spans="1:21" ht="18" customHeight="1" thickBot="1">
      <c r="A12" s="91"/>
      <c r="B12" s="147" t="s">
        <v>13</v>
      </c>
      <c r="C12" s="148"/>
      <c r="D12" s="149"/>
      <c r="E12" s="150" t="s">
        <v>13</v>
      </c>
      <c r="F12" s="151"/>
      <c r="G12" s="147" t="s">
        <v>13</v>
      </c>
      <c r="H12" s="149"/>
      <c r="I12" s="147" t="s">
        <v>13</v>
      </c>
      <c r="J12" s="148"/>
      <c r="K12" s="149"/>
      <c r="L12" s="147" t="s">
        <v>13</v>
      </c>
      <c r="M12" s="152"/>
      <c r="N12" s="143"/>
      <c r="O12" s="144"/>
      <c r="P12" s="146"/>
      <c r="Q12" s="70"/>
      <c r="R12" s="74"/>
      <c r="S12" s="74"/>
      <c r="T12" s="66"/>
      <c r="U12" s="12"/>
    </row>
    <row r="13" spans="1:21" ht="18" customHeight="1">
      <c r="A13" s="91"/>
      <c r="B13" s="25">
        <f>B11+7</f>
        <v>41714</v>
      </c>
      <c r="C13" s="140" t="s">
        <v>25</v>
      </c>
      <c r="D13" s="141"/>
      <c r="E13" s="26">
        <f>B13+1</f>
        <v>41715</v>
      </c>
      <c r="F13" s="22" t="s">
        <v>25</v>
      </c>
      <c r="G13" s="24">
        <f>E13+1</f>
        <v>41716</v>
      </c>
      <c r="H13" s="22" t="s">
        <v>25</v>
      </c>
      <c r="I13" s="24">
        <f>G13+1</f>
        <v>41717</v>
      </c>
      <c r="J13" s="140" t="s">
        <v>25</v>
      </c>
      <c r="K13" s="141"/>
      <c r="L13" s="25">
        <f>I13+1</f>
        <v>41718</v>
      </c>
      <c r="M13" s="89" t="s">
        <v>25</v>
      </c>
      <c r="N13" s="142">
        <f>IF(ISNUMBER(C13),C13,0)+IF(ISNUMBER(F13),F13,0)+IF(ISNUMBER(H13),H13,0)+IF(ISNUMBER(J13),J13,0)+IF(ISNUMBER(M13),M13,0)</f>
        <v>0</v>
      </c>
      <c r="O13" s="144">
        <f>IF(N13&gt;0,IF(N13-$O$6&gt;0,N13-$O$6,0),0)</f>
        <v>0</v>
      </c>
      <c r="P13" s="145" t="str">
        <f>TEXT(O13,"hh:mm")</f>
        <v>00:00</v>
      </c>
      <c r="Q13" s="70"/>
      <c r="R13" s="74"/>
      <c r="S13" s="74"/>
      <c r="T13" s="66"/>
      <c r="U13" s="10"/>
    </row>
    <row r="14" spans="1:21" ht="18" customHeight="1" thickBot="1">
      <c r="A14" s="91"/>
      <c r="B14" s="147" t="s">
        <v>13</v>
      </c>
      <c r="C14" s="148"/>
      <c r="D14" s="149"/>
      <c r="E14" s="150" t="s">
        <v>13</v>
      </c>
      <c r="F14" s="151"/>
      <c r="G14" s="147" t="s">
        <v>13</v>
      </c>
      <c r="H14" s="149"/>
      <c r="I14" s="147" t="s">
        <v>13</v>
      </c>
      <c r="J14" s="148"/>
      <c r="K14" s="149"/>
      <c r="L14" s="147" t="s">
        <v>13</v>
      </c>
      <c r="M14" s="152"/>
      <c r="N14" s="143"/>
      <c r="O14" s="144"/>
      <c r="P14" s="146"/>
      <c r="Q14" s="70"/>
      <c r="R14" s="74"/>
      <c r="S14" s="74"/>
      <c r="T14" s="66"/>
      <c r="U14" s="91"/>
    </row>
    <row r="15" spans="1:21" ht="18" customHeight="1" thickBot="1">
      <c r="A15" s="91"/>
      <c r="B15" s="25">
        <f>B13+7</f>
        <v>41721</v>
      </c>
      <c r="C15" s="157" t="s">
        <v>37</v>
      </c>
      <c r="D15" s="158"/>
      <c r="E15" s="26">
        <f>B15+1</f>
        <v>41722</v>
      </c>
      <c r="F15" s="22" t="s">
        <v>25</v>
      </c>
      <c r="G15" s="24">
        <f>E15+1</f>
        <v>41723</v>
      </c>
      <c r="H15" s="22" t="s">
        <v>25</v>
      </c>
      <c r="I15" s="24">
        <f>G15+1</f>
        <v>41724</v>
      </c>
      <c r="J15" s="140" t="s">
        <v>25</v>
      </c>
      <c r="K15" s="141"/>
      <c r="L15" s="25">
        <f>I15+1</f>
        <v>41725</v>
      </c>
      <c r="M15" s="89" t="s">
        <v>25</v>
      </c>
      <c r="N15" s="142">
        <f>IF(ISNUMBER(C15),C15,0)+IF(ISNUMBER(F15),F15,0)+IF(ISNUMBER(H15),H15,0)+IF(ISNUMBER(J15),J15,0)+IF(ISNUMBER(M15),M15,0)</f>
        <v>0</v>
      </c>
      <c r="O15" s="144">
        <f>IF(N15&gt;0,IF(N15-$O$6&gt;0,N15-$O$6,0),0)</f>
        <v>0</v>
      </c>
      <c r="P15" s="145" t="str">
        <f>TEXT(O15,"hh:mm")</f>
        <v>00:00</v>
      </c>
      <c r="Q15" s="70"/>
      <c r="R15" s="75"/>
      <c r="S15" s="74"/>
      <c r="T15" s="67"/>
      <c r="U15" s="91"/>
    </row>
    <row r="16" spans="1:21" ht="18" customHeight="1" thickBot="1">
      <c r="A16" s="91"/>
      <c r="B16" s="147" t="s">
        <v>13</v>
      </c>
      <c r="C16" s="148"/>
      <c r="D16" s="149"/>
      <c r="E16" s="150" t="s">
        <v>13</v>
      </c>
      <c r="F16" s="151"/>
      <c r="G16" s="147" t="s">
        <v>13</v>
      </c>
      <c r="H16" s="149"/>
      <c r="I16" s="147" t="s">
        <v>13</v>
      </c>
      <c r="J16" s="148"/>
      <c r="K16" s="149"/>
      <c r="L16" s="147" t="s">
        <v>13</v>
      </c>
      <c r="M16" s="152"/>
      <c r="N16" s="143"/>
      <c r="O16" s="144"/>
      <c r="P16" s="146"/>
      <c r="Q16" s="70"/>
      <c r="R16" s="77"/>
      <c r="S16" s="78"/>
      <c r="T16" s="14">
        <f>IF(S16&lt;=0,0,IF(S16&gt;0,TEXT(S16,"hh:mm")))</f>
        <v>0</v>
      </c>
      <c r="U16" s="91"/>
    </row>
    <row r="17" spans="1:21" ht="18" customHeight="1">
      <c r="A17" s="91"/>
      <c r="B17" s="25">
        <f>B15+7</f>
        <v>41728</v>
      </c>
      <c r="C17" s="140" t="s">
        <v>25</v>
      </c>
      <c r="D17" s="141"/>
      <c r="E17" s="26">
        <f>B17+1</f>
        <v>41729</v>
      </c>
      <c r="F17" s="22" t="s">
        <v>25</v>
      </c>
      <c r="G17" s="24">
        <f>E17+1</f>
        <v>41730</v>
      </c>
      <c r="H17" s="22" t="s">
        <v>25</v>
      </c>
      <c r="I17" s="24">
        <f>G17+1</f>
        <v>41731</v>
      </c>
      <c r="J17" s="140" t="s">
        <v>25</v>
      </c>
      <c r="K17" s="141"/>
      <c r="L17" s="25">
        <f>I17+1</f>
        <v>41732</v>
      </c>
      <c r="M17" s="89" t="s">
        <v>25</v>
      </c>
      <c r="N17" s="142">
        <f>IF(ISNUMBER(C17),C17,0)+IF(ISNUMBER(F17),F17,0)+IF(ISNUMBER(H17),H17,0)+IF(ISNUMBER(J17),J17,0)+IF(ISNUMBER(M17),M17,0)</f>
        <v>0</v>
      </c>
      <c r="O17" s="144">
        <f>IF(N17&gt;0,IF(N17-$O$6&gt;0,N17-$O$6,0),0)</f>
        <v>0</v>
      </c>
      <c r="P17" s="145" t="str">
        <f>TEXT(O17,"hh:mm")</f>
        <v>00:00</v>
      </c>
      <c r="Q17" s="70"/>
      <c r="R17" s="119"/>
      <c r="S17" s="116"/>
      <c r="T17" s="120"/>
      <c r="U17" s="91"/>
    </row>
    <row r="18" spans="1:21" ht="18" customHeight="1" thickBot="1">
      <c r="A18" s="91"/>
      <c r="B18" s="147" t="s">
        <v>13</v>
      </c>
      <c r="C18" s="148"/>
      <c r="D18" s="149"/>
      <c r="E18" s="150" t="s">
        <v>13</v>
      </c>
      <c r="F18" s="151"/>
      <c r="G18" s="147" t="s">
        <v>13</v>
      </c>
      <c r="H18" s="149"/>
      <c r="I18" s="147" t="s">
        <v>13</v>
      </c>
      <c r="J18" s="148"/>
      <c r="K18" s="149"/>
      <c r="L18" s="147" t="s">
        <v>13</v>
      </c>
      <c r="M18" s="152"/>
      <c r="N18" s="143"/>
      <c r="O18" s="144"/>
      <c r="P18" s="146"/>
      <c r="Q18" s="70"/>
      <c r="R18" s="119"/>
      <c r="S18" s="116"/>
      <c r="T18" s="120"/>
      <c r="U18" s="91"/>
    </row>
    <row r="19" spans="1:21" ht="18" customHeight="1">
      <c r="A19" s="91"/>
      <c r="B19" s="25">
        <f>B17+7</f>
        <v>41735</v>
      </c>
      <c r="C19" s="140" t="s">
        <v>25</v>
      </c>
      <c r="D19" s="141"/>
      <c r="E19" s="26">
        <f>B19+1</f>
        <v>41736</v>
      </c>
      <c r="F19" s="22" t="s">
        <v>25</v>
      </c>
      <c r="G19" s="24">
        <f>E19+1</f>
        <v>41737</v>
      </c>
      <c r="H19" s="22" t="s">
        <v>25</v>
      </c>
      <c r="I19" s="24">
        <f>G19+1</f>
        <v>41738</v>
      </c>
      <c r="J19" s="140" t="s">
        <v>25</v>
      </c>
      <c r="K19" s="141"/>
      <c r="L19" s="25">
        <f>I19+1</f>
        <v>41739</v>
      </c>
      <c r="M19" s="89" t="s">
        <v>25</v>
      </c>
      <c r="N19" s="142">
        <f>IF(ISNUMBER(C19),C19,0)+IF(ISNUMBER(F19),F19,0)+IF(ISNUMBER(H19),H19,0)+IF(ISNUMBER(J19),J19,0)+IF(ISNUMBER(M19),M19,0)</f>
        <v>0</v>
      </c>
      <c r="O19" s="144">
        <f>IF(N19&gt;0,IF(N19-$O$6&gt;0,N19-$O$6,0),0)</f>
        <v>0</v>
      </c>
      <c r="P19" s="145" t="str">
        <f>TEXT(O19,"hh:mm")</f>
        <v>00:00</v>
      </c>
      <c r="Q19" s="70"/>
      <c r="R19" s="116"/>
      <c r="S19" s="116"/>
      <c r="T19" s="120"/>
      <c r="U19" s="91"/>
    </row>
    <row r="20" spans="1:21" ht="18" customHeight="1" thickBot="1">
      <c r="A20" s="91"/>
      <c r="B20" s="147" t="s">
        <v>13</v>
      </c>
      <c r="C20" s="148"/>
      <c r="D20" s="149"/>
      <c r="E20" s="150" t="s">
        <v>13</v>
      </c>
      <c r="F20" s="151"/>
      <c r="G20" s="147" t="s">
        <v>13</v>
      </c>
      <c r="H20" s="149"/>
      <c r="I20" s="147" t="s">
        <v>13</v>
      </c>
      <c r="J20" s="148"/>
      <c r="K20" s="149"/>
      <c r="L20" s="147" t="s">
        <v>13</v>
      </c>
      <c r="M20" s="152"/>
      <c r="N20" s="143"/>
      <c r="O20" s="144"/>
      <c r="P20" s="146"/>
      <c r="Q20" s="70"/>
      <c r="R20" s="116"/>
      <c r="S20" s="116"/>
      <c r="T20" s="120"/>
      <c r="U20" s="91"/>
    </row>
    <row r="21" spans="1:21" ht="18" customHeight="1" thickBot="1">
      <c r="A21" s="91"/>
      <c r="B21" s="97"/>
      <c r="C21" s="97"/>
      <c r="D21" s="97"/>
      <c r="E21" s="98"/>
      <c r="F21" s="98"/>
      <c r="G21" s="97"/>
      <c r="H21" s="97"/>
      <c r="I21" s="97"/>
      <c r="J21" s="97"/>
      <c r="K21" s="97"/>
      <c r="L21" s="97"/>
      <c r="M21" s="97"/>
      <c r="N21" s="99"/>
      <c r="O21" s="100"/>
      <c r="P21" s="101"/>
      <c r="Q21" s="70"/>
      <c r="R21" s="156"/>
      <c r="S21" s="156"/>
      <c r="T21" s="91"/>
      <c r="U21" s="91"/>
    </row>
    <row r="22" spans="1:21" ht="30" customHeight="1" thickBot="1">
      <c r="A22" s="91"/>
      <c r="B22" s="97"/>
      <c r="C22" s="97"/>
      <c r="D22" s="97"/>
      <c r="E22" s="98"/>
      <c r="F22" s="98"/>
      <c r="G22" s="97"/>
      <c r="H22" s="97"/>
      <c r="I22" s="97"/>
      <c r="J22" s="97"/>
      <c r="K22" s="97"/>
      <c r="L22" s="97"/>
      <c r="M22" s="97"/>
      <c r="N22" s="92" t="s">
        <v>29</v>
      </c>
      <c r="O22" s="63"/>
      <c r="P22" s="106">
        <f>SUM(O7:O20)</f>
        <v>0</v>
      </c>
      <c r="Q22" s="70"/>
      <c r="R22" s="156"/>
      <c r="S22" s="156"/>
      <c r="T22" s="91"/>
      <c r="U22" s="91"/>
    </row>
    <row r="23" spans="1:21" ht="30" customHeight="1" thickBot="1">
      <c r="A23" s="91"/>
      <c r="B23" s="52"/>
      <c r="C23" s="52"/>
      <c r="D23" s="52"/>
      <c r="E23" s="52"/>
      <c r="F23" s="52"/>
      <c r="G23" s="52"/>
      <c r="H23" s="52"/>
      <c r="I23" s="102"/>
      <c r="J23" s="102"/>
      <c r="K23" s="102"/>
      <c r="L23" s="103"/>
      <c r="M23" s="103"/>
      <c r="N23" s="31" t="s">
        <v>38</v>
      </c>
      <c r="O23" s="62"/>
      <c r="P23" s="107">
        <f>P22+Période3!P23</f>
        <v>0</v>
      </c>
      <c r="Q23" s="70"/>
      <c r="R23" s="156"/>
      <c r="S23" s="156"/>
      <c r="T23" s="91"/>
      <c r="U23" s="91"/>
    </row>
    <row r="24" spans="1:21" ht="139.5" customHeight="1">
      <c r="A24" s="91"/>
      <c r="B24" s="12"/>
      <c r="C24" s="12"/>
      <c r="D24" s="12"/>
      <c r="E24" s="12"/>
      <c r="F24" s="12"/>
      <c r="G24" s="12"/>
      <c r="H24" s="12"/>
      <c r="I24" s="12"/>
      <c r="J24" s="12"/>
      <c r="K24" s="12"/>
      <c r="L24" s="12"/>
      <c r="M24" s="12"/>
      <c r="N24" s="12"/>
      <c r="O24" s="12"/>
      <c r="P24" s="12"/>
      <c r="Q24" s="91"/>
      <c r="R24" s="91"/>
      <c r="S24" s="91"/>
      <c r="T24" s="91"/>
      <c r="U24" s="91"/>
    </row>
    <row r="25" spans="1:21" ht="15">
      <c r="A25" s="91"/>
      <c r="B25" s="91"/>
      <c r="C25" s="91"/>
      <c r="D25" s="91"/>
      <c r="E25" s="91"/>
      <c r="F25" s="91"/>
      <c r="G25" s="91"/>
      <c r="H25" s="91"/>
      <c r="I25" s="91"/>
      <c r="J25" s="91"/>
      <c r="K25" s="91"/>
      <c r="L25" s="91"/>
      <c r="M25" s="91"/>
      <c r="N25" s="91"/>
      <c r="O25" s="91"/>
      <c r="P25" s="91"/>
      <c r="Q25" s="91"/>
      <c r="R25" s="91"/>
      <c r="S25" s="91"/>
      <c r="T25" s="91"/>
      <c r="U25" s="91"/>
    </row>
  </sheetData>
  <sheetProtection password="DC57" sheet="1" objects="1" scenarios="1" selectLockedCells="1"/>
  <mergeCells count="84">
    <mergeCell ref="R22:S22"/>
    <mergeCell ref="R23:S23"/>
    <mergeCell ref="L20:M20"/>
    <mergeCell ref="R21:S21"/>
    <mergeCell ref="C19:D19"/>
    <mergeCell ref="J19:K19"/>
    <mergeCell ref="N19:N20"/>
    <mergeCell ref="O19:O20"/>
    <mergeCell ref="P19:P20"/>
    <mergeCell ref="B20:D20"/>
    <mergeCell ref="E20:F20"/>
    <mergeCell ref="G20:H20"/>
    <mergeCell ref="I20:K20"/>
    <mergeCell ref="C17:D17"/>
    <mergeCell ref="J17:K17"/>
    <mergeCell ref="N17:N18"/>
    <mergeCell ref="O17:O18"/>
    <mergeCell ref="P17:P18"/>
    <mergeCell ref="B18:D18"/>
    <mergeCell ref="E18:F18"/>
    <mergeCell ref="G18:H18"/>
    <mergeCell ref="I18:K18"/>
    <mergeCell ref="L18:M18"/>
    <mergeCell ref="C15:D15"/>
    <mergeCell ref="J15:K15"/>
    <mergeCell ref="N15:N16"/>
    <mergeCell ref="O15:O16"/>
    <mergeCell ref="P15:P16"/>
    <mergeCell ref="B16:D16"/>
    <mergeCell ref="E16:F16"/>
    <mergeCell ref="G16:H16"/>
    <mergeCell ref="I16:K16"/>
    <mergeCell ref="L16:M16"/>
    <mergeCell ref="C13:D13"/>
    <mergeCell ref="J13:K13"/>
    <mergeCell ref="N13:N14"/>
    <mergeCell ref="O13:O14"/>
    <mergeCell ref="P13:P14"/>
    <mergeCell ref="B14:D14"/>
    <mergeCell ref="E14:F14"/>
    <mergeCell ref="G14:H14"/>
    <mergeCell ref="I14:K14"/>
    <mergeCell ref="L14:M14"/>
    <mergeCell ref="C11:D11"/>
    <mergeCell ref="J11:K11"/>
    <mergeCell ref="N11:N12"/>
    <mergeCell ref="O11:O12"/>
    <mergeCell ref="P11:P12"/>
    <mergeCell ref="B12:D12"/>
    <mergeCell ref="E12:F12"/>
    <mergeCell ref="G12:H12"/>
    <mergeCell ref="I12:K12"/>
    <mergeCell ref="L12:M12"/>
    <mergeCell ref="C9:D9"/>
    <mergeCell ref="J9:K9"/>
    <mergeCell ref="N9:N10"/>
    <mergeCell ref="O9:O10"/>
    <mergeCell ref="P9:P10"/>
    <mergeCell ref="B10:D10"/>
    <mergeCell ref="E10:F10"/>
    <mergeCell ref="G10:H10"/>
    <mergeCell ref="I10:K10"/>
    <mergeCell ref="L10:M10"/>
    <mergeCell ref="O7:O8"/>
    <mergeCell ref="P7:P8"/>
    <mergeCell ref="B8:D8"/>
    <mergeCell ref="E8:F8"/>
    <mergeCell ref="G8:H8"/>
    <mergeCell ref="I8:K8"/>
    <mergeCell ref="L8:M8"/>
    <mergeCell ref="C7:D7"/>
    <mergeCell ref="J7:K7"/>
    <mergeCell ref="B6:D6"/>
    <mergeCell ref="E6:F6"/>
    <mergeCell ref="G6:H6"/>
    <mergeCell ref="I6:K6"/>
    <mergeCell ref="L6:M6"/>
    <mergeCell ref="N7:N8"/>
    <mergeCell ref="D2:F2"/>
    <mergeCell ref="L2:N2"/>
    <mergeCell ref="D3:F3"/>
    <mergeCell ref="L3:N3"/>
    <mergeCell ref="D4:F4"/>
    <mergeCell ref="H4:J4"/>
  </mergeCells>
  <dataValidations count="2">
    <dataValidation type="list" allowBlank="1" showInputMessage="1" showErrorMessage="1" sqref="I16:J16 I8:J8 G10 I14:J14 L8 B10:E10 L14 L16 L20:L21 G20:G21 G8 B8:E8 I10:J10 L10 G12 B12:E12 I12:J12 L12 G14 B14:E14 G16 B16:E16 G18 B18:E18 I18:J18 L18 C20:E21 B20 I20:J21">
      <formula1>Exercice</formula1>
    </dataValidation>
    <dataValidation type="time" allowBlank="1" showInputMessage="1" showErrorMessage="1" error="Soit le format horaire n'est pas respecté, soit l'horaire saisi est impossible pour une journée." sqref="M7 H19 J11 H17 H13 F7 C7 H7 J7 M9 F9 C19 H9 J9 M11 F11 C11 H11 J13 M13 F13 C13 J15 M15 F15 F19 H15 J17 M17 F17 C17 J19 M19">
      <formula1>0</formula1>
      <formula2>0.25</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9"/>
  <dimension ref="A1:U31"/>
  <sheetViews>
    <sheetView showGridLines="0" showRowColHeaders="0" zoomScalePageLayoutView="0" workbookViewId="0" topLeftCell="A1">
      <selection activeCell="C23" sqref="C23:D23"/>
    </sheetView>
  </sheetViews>
  <sheetFormatPr defaultColWidth="11.57421875" defaultRowHeight="12.75"/>
  <cols>
    <col min="1" max="1" width="5.7109375" style="109" customWidth="1"/>
    <col min="2" max="2" width="10.7109375" style="109" customWidth="1"/>
    <col min="3" max="3" width="2.7109375" style="109" customWidth="1"/>
    <col min="4" max="4" width="8.7109375" style="108" customWidth="1"/>
    <col min="5" max="8" width="10.7109375" style="108" customWidth="1"/>
    <col min="9" max="9" width="10.7109375" style="109" customWidth="1"/>
    <col min="10" max="10" width="8.7109375" style="109" customWidth="1"/>
    <col min="11" max="11" width="2.7109375" style="109" customWidth="1"/>
    <col min="12" max="13" width="10.7109375" style="109" customWidth="1"/>
    <col min="14" max="14" width="12.7109375" style="109" customWidth="1"/>
    <col min="15" max="15" width="12.7109375" style="109" hidden="1" customWidth="1"/>
    <col min="16" max="16" width="12.7109375" style="109" customWidth="1"/>
    <col min="17" max="17" width="8.7109375" style="109" customWidth="1"/>
    <col min="18" max="18" width="36.7109375" style="109" customWidth="1"/>
    <col min="19" max="19" width="12.7109375" style="109" customWidth="1"/>
    <col min="20" max="20" width="15.7109375" style="109" customWidth="1"/>
    <col min="21" max="21" width="12.7109375" style="109" customWidth="1"/>
    <col min="22" max="16384" width="11.57421875" style="109" customWidth="1"/>
  </cols>
  <sheetData>
    <row r="1" spans="1:21" ht="18" customHeight="1">
      <c r="A1" s="91"/>
      <c r="B1" s="91"/>
      <c r="C1" s="91"/>
      <c r="D1" s="91"/>
      <c r="E1" s="91"/>
      <c r="F1" s="91"/>
      <c r="G1" s="91"/>
      <c r="H1" s="91"/>
      <c r="I1" s="91"/>
      <c r="J1" s="91"/>
      <c r="K1" s="91"/>
      <c r="L1" s="91"/>
      <c r="M1" s="91"/>
      <c r="N1" s="91"/>
      <c r="O1" s="91"/>
      <c r="P1" s="69"/>
      <c r="Q1" s="69"/>
      <c r="R1" s="69"/>
      <c r="S1" s="69"/>
      <c r="T1" s="91"/>
      <c r="U1" s="91"/>
    </row>
    <row r="2" spans="1:21" ht="18" customHeight="1">
      <c r="A2" s="91"/>
      <c r="B2" s="109" t="s">
        <v>2</v>
      </c>
      <c r="C2" s="108" t="s">
        <v>3</v>
      </c>
      <c r="D2" s="154">
        <f>IF(Notice!D6="","",Notice!D6)</f>
      </c>
      <c r="E2" s="154"/>
      <c r="F2" s="154"/>
      <c r="H2" s="109" t="s">
        <v>5</v>
      </c>
      <c r="K2" s="108" t="s">
        <v>3</v>
      </c>
      <c r="L2" s="133">
        <f>IF(Notice!D9="","",Notice!D9)</f>
      </c>
      <c r="M2" s="133"/>
      <c r="N2" s="133"/>
      <c r="P2" s="52"/>
      <c r="Q2" s="70"/>
      <c r="R2" s="69"/>
      <c r="S2" s="69"/>
      <c r="T2" s="91"/>
      <c r="U2" s="91"/>
    </row>
    <row r="3" spans="1:21" ht="18" customHeight="1">
      <c r="A3" s="91"/>
      <c r="B3" s="109" t="s">
        <v>4</v>
      </c>
      <c r="C3" s="108" t="s">
        <v>3</v>
      </c>
      <c r="D3" s="154">
        <f>IF(Notice!D7="","",Notice!D7)</f>
      </c>
      <c r="E3" s="154"/>
      <c r="F3" s="154"/>
      <c r="H3" s="109" t="s">
        <v>6</v>
      </c>
      <c r="K3" s="108" t="s">
        <v>3</v>
      </c>
      <c r="L3" s="133">
        <f>IF(Notice!D10="","",Notice!D10)</f>
      </c>
      <c r="M3" s="133"/>
      <c r="N3" s="133"/>
      <c r="P3" s="52"/>
      <c r="Q3" s="70"/>
      <c r="R3" s="69"/>
      <c r="S3" s="69"/>
      <c r="T3" s="91"/>
      <c r="U3" s="91"/>
    </row>
    <row r="4" spans="1:21" ht="18" customHeight="1">
      <c r="A4" s="91"/>
      <c r="B4" s="109" t="s">
        <v>26</v>
      </c>
      <c r="C4" s="108" t="s">
        <v>3</v>
      </c>
      <c r="D4" s="155">
        <f>IF(Notice!D8="","",Notice!D8)</f>
      </c>
      <c r="E4" s="155"/>
      <c r="F4" s="155"/>
      <c r="G4" s="109"/>
      <c r="H4" s="133" t="s">
        <v>43</v>
      </c>
      <c r="I4" s="133"/>
      <c r="J4" s="133"/>
      <c r="K4" s="108" t="s">
        <v>3</v>
      </c>
      <c r="L4" s="109" t="str">
        <f>Notice!H23</f>
        <v>Zone A</v>
      </c>
      <c r="P4" s="52"/>
      <c r="Q4" s="70"/>
      <c r="R4" s="71"/>
      <c r="S4" s="69"/>
      <c r="T4" s="91"/>
      <c r="U4" s="91"/>
    </row>
    <row r="5" spans="1:21" ht="18" customHeight="1">
      <c r="A5" s="91"/>
      <c r="B5" s="110"/>
      <c r="C5" s="110"/>
      <c r="D5" s="110"/>
      <c r="E5" s="110"/>
      <c r="F5" s="110"/>
      <c r="G5" s="110"/>
      <c r="H5" s="110"/>
      <c r="I5" s="110"/>
      <c r="J5" s="110"/>
      <c r="K5" s="110"/>
      <c r="L5" s="110"/>
      <c r="M5" s="110"/>
      <c r="N5" s="110"/>
      <c r="O5" s="110"/>
      <c r="P5" s="104"/>
      <c r="Q5" s="70"/>
      <c r="R5" s="73"/>
      <c r="S5" s="69"/>
      <c r="T5" s="91"/>
      <c r="U5" s="91"/>
    </row>
    <row r="6" spans="1:21" ht="30" customHeight="1" thickBot="1">
      <c r="A6" s="91"/>
      <c r="B6" s="153" t="s">
        <v>19</v>
      </c>
      <c r="C6" s="153"/>
      <c r="D6" s="153"/>
      <c r="E6" s="153" t="s">
        <v>20</v>
      </c>
      <c r="F6" s="153"/>
      <c r="G6" s="153" t="s">
        <v>21</v>
      </c>
      <c r="H6" s="153"/>
      <c r="I6" s="153" t="s">
        <v>22</v>
      </c>
      <c r="J6" s="153"/>
      <c r="K6" s="153"/>
      <c r="L6" s="153" t="s">
        <v>23</v>
      </c>
      <c r="M6" s="153"/>
      <c r="N6" s="68" t="s">
        <v>27</v>
      </c>
      <c r="O6" s="131">
        <v>1</v>
      </c>
      <c r="P6" s="105" t="s">
        <v>28</v>
      </c>
      <c r="Q6" s="70"/>
      <c r="R6" s="74"/>
      <c r="S6" s="69"/>
      <c r="T6" s="122"/>
      <c r="U6" s="91"/>
    </row>
    <row r="7" spans="1:21" ht="18" customHeight="1" thickBot="1">
      <c r="A7" s="91"/>
      <c r="B7" s="25">
        <v>41756</v>
      </c>
      <c r="C7" s="140" t="s">
        <v>25</v>
      </c>
      <c r="D7" s="141"/>
      <c r="E7" s="26">
        <f>B7+1</f>
        <v>41757</v>
      </c>
      <c r="F7" s="22" t="s">
        <v>25</v>
      </c>
      <c r="G7" s="24">
        <f>E7+1</f>
        <v>41758</v>
      </c>
      <c r="H7" s="22" t="s">
        <v>25</v>
      </c>
      <c r="I7" s="24">
        <f>G7+1</f>
        <v>41759</v>
      </c>
      <c r="J7" s="140" t="s">
        <v>25</v>
      </c>
      <c r="K7" s="141"/>
      <c r="L7" s="25">
        <f>I7+1</f>
        <v>41760</v>
      </c>
      <c r="M7" s="113" t="s">
        <v>37</v>
      </c>
      <c r="N7" s="142">
        <f>IF(ISNUMBER(C7),C7,0)+IF(ISNUMBER(F7),F7,0)+IF(ISNUMBER(H7),H7,0)+IF(ISNUMBER(J7),J7,0)+IF(ISNUMBER(M7),M7,0)</f>
        <v>0</v>
      </c>
      <c r="O7" s="144">
        <f>IF(N7&gt;0,IF(N7-$O$6&gt;0,N7-$O$6,0),0)</f>
        <v>0</v>
      </c>
      <c r="P7" s="145" t="str">
        <f>TEXT(O7,"hh:mm")</f>
        <v>00:00</v>
      </c>
      <c r="Q7" s="70"/>
      <c r="R7" s="121"/>
      <c r="S7" s="78"/>
      <c r="T7" s="66"/>
      <c r="U7" s="91"/>
    </row>
    <row r="8" spans="1:21" ht="18" customHeight="1" thickBot="1">
      <c r="A8" s="91"/>
      <c r="B8" s="147" t="s">
        <v>13</v>
      </c>
      <c r="C8" s="148"/>
      <c r="D8" s="149"/>
      <c r="E8" s="150" t="s">
        <v>13</v>
      </c>
      <c r="F8" s="151"/>
      <c r="G8" s="147" t="s">
        <v>13</v>
      </c>
      <c r="H8" s="149"/>
      <c r="I8" s="147" t="s">
        <v>13</v>
      </c>
      <c r="J8" s="148"/>
      <c r="K8" s="149"/>
      <c r="L8" s="147" t="s">
        <v>13</v>
      </c>
      <c r="M8" s="152"/>
      <c r="N8" s="143"/>
      <c r="O8" s="144"/>
      <c r="P8" s="146"/>
      <c r="Q8" s="70"/>
      <c r="R8" s="77"/>
      <c r="S8" s="78"/>
      <c r="T8" s="14">
        <f>IF(S8&lt;=0,0,IF(S8&gt;0,TEXT(S8,"hh:mm")))</f>
        <v>0</v>
      </c>
      <c r="U8" s="91"/>
    </row>
    <row r="9" spans="1:21" ht="18" customHeight="1" thickBot="1">
      <c r="A9" s="91"/>
      <c r="B9" s="25">
        <f>B7+7</f>
        <v>41763</v>
      </c>
      <c r="C9" s="140" t="s">
        <v>25</v>
      </c>
      <c r="D9" s="141"/>
      <c r="E9" s="26">
        <f>B9+1</f>
        <v>41764</v>
      </c>
      <c r="F9" s="22" t="s">
        <v>25</v>
      </c>
      <c r="G9" s="24">
        <f>E9+1</f>
        <v>41765</v>
      </c>
      <c r="H9" s="22" t="s">
        <v>25</v>
      </c>
      <c r="I9" s="24">
        <f>G9+1</f>
        <v>41766</v>
      </c>
      <c r="J9" s="140" t="s">
        <v>25</v>
      </c>
      <c r="K9" s="141"/>
      <c r="L9" s="25">
        <f>I9+1</f>
        <v>41767</v>
      </c>
      <c r="M9" s="113" t="s">
        <v>37</v>
      </c>
      <c r="N9" s="142">
        <f>IF(ISNUMBER(C9),C9,0)+IF(ISNUMBER(F9),F9,0)+IF(ISNUMBER(H9),H9,0)+IF(ISNUMBER(J9),J9,0)+IF(ISNUMBER(M9),M9,0)</f>
        <v>0</v>
      </c>
      <c r="O9" s="144">
        <f>IF(N9&gt;0,IF(N9-$O$6&gt;0,N9-$O$6,0),0)</f>
        <v>0</v>
      </c>
      <c r="P9" s="145" t="str">
        <f>TEXT(O9,"hh:mm")</f>
        <v>00:00</v>
      </c>
      <c r="Q9" s="70"/>
      <c r="R9" s="75"/>
      <c r="S9" s="78"/>
      <c r="T9" s="67"/>
      <c r="U9" s="91"/>
    </row>
    <row r="10" spans="1:21" ht="18" customHeight="1" thickBot="1">
      <c r="A10" s="91"/>
      <c r="B10" s="147" t="s">
        <v>13</v>
      </c>
      <c r="C10" s="148"/>
      <c r="D10" s="149"/>
      <c r="E10" s="150" t="s">
        <v>13</v>
      </c>
      <c r="F10" s="151"/>
      <c r="G10" s="147" t="s">
        <v>13</v>
      </c>
      <c r="H10" s="149"/>
      <c r="I10" s="147" t="s">
        <v>13</v>
      </c>
      <c r="J10" s="148"/>
      <c r="K10" s="149"/>
      <c r="L10" s="147" t="s">
        <v>13</v>
      </c>
      <c r="M10" s="152"/>
      <c r="N10" s="143"/>
      <c r="O10" s="144"/>
      <c r="P10" s="146"/>
      <c r="Q10" s="70"/>
      <c r="R10" s="77"/>
      <c r="S10" s="78"/>
      <c r="T10" s="14">
        <f>IF(S10&lt;=0,0,IF(S10&gt;0,TEXT(S10,"hh:mm")))</f>
        <v>0</v>
      </c>
      <c r="U10" s="12"/>
    </row>
    <row r="11" spans="1:21" ht="18" customHeight="1" thickBot="1">
      <c r="A11" s="91"/>
      <c r="B11" s="25">
        <f>B9+7</f>
        <v>41770</v>
      </c>
      <c r="C11" s="140" t="s">
        <v>25</v>
      </c>
      <c r="D11" s="141"/>
      <c r="E11" s="26">
        <f>B11+1</f>
        <v>41771</v>
      </c>
      <c r="F11" s="22" t="s">
        <v>25</v>
      </c>
      <c r="G11" s="24">
        <f>E11+1</f>
        <v>41772</v>
      </c>
      <c r="H11" s="22" t="s">
        <v>25</v>
      </c>
      <c r="I11" s="24">
        <f>G11+1</f>
        <v>41773</v>
      </c>
      <c r="J11" s="157" t="s">
        <v>37</v>
      </c>
      <c r="K11" s="158"/>
      <c r="L11" s="25">
        <f>I11+1</f>
        <v>41774</v>
      </c>
      <c r="M11" s="111" t="s">
        <v>25</v>
      </c>
      <c r="N11" s="142">
        <f>IF(ISNUMBER(C11),C11,0)+IF(ISNUMBER(F11),F11,0)+IF(ISNUMBER(H11),H11,0)+IF(ISNUMBER(J11),J11,0)+IF(ISNUMBER(M11),M11,0)</f>
        <v>0</v>
      </c>
      <c r="O11" s="144">
        <f>IF(N11&gt;0,IF(N11-$O$6&gt;0,N11-$O$6,0),0)</f>
        <v>0</v>
      </c>
      <c r="P11" s="145" t="str">
        <f>TEXT(O11,"hh:mm")</f>
        <v>00:00</v>
      </c>
      <c r="Q11" s="70"/>
      <c r="R11" s="115"/>
      <c r="S11" s="78"/>
      <c r="T11" s="10"/>
      <c r="U11" s="12"/>
    </row>
    <row r="12" spans="1:21" ht="18" customHeight="1" thickBot="1">
      <c r="A12" s="91"/>
      <c r="B12" s="147" t="s">
        <v>13</v>
      </c>
      <c r="C12" s="148"/>
      <c r="D12" s="149"/>
      <c r="E12" s="150" t="s">
        <v>13</v>
      </c>
      <c r="F12" s="151"/>
      <c r="G12" s="147" t="s">
        <v>13</v>
      </c>
      <c r="H12" s="149"/>
      <c r="I12" s="147" t="s">
        <v>13</v>
      </c>
      <c r="J12" s="148"/>
      <c r="K12" s="149"/>
      <c r="L12" s="147" t="s">
        <v>13</v>
      </c>
      <c r="M12" s="152"/>
      <c r="N12" s="143"/>
      <c r="O12" s="144"/>
      <c r="P12" s="146"/>
      <c r="Q12" s="70"/>
      <c r="R12" s="117"/>
      <c r="S12" s="78"/>
      <c r="T12" s="14">
        <f>IF(S12&lt;=0,0,IF(S12&gt;0,TEXT(S12,"hh:mm")))</f>
        <v>0</v>
      </c>
      <c r="U12" s="12"/>
    </row>
    <row r="13" spans="1:21" ht="18" customHeight="1">
      <c r="A13" s="91"/>
      <c r="B13" s="25">
        <f>B11+7</f>
        <v>41777</v>
      </c>
      <c r="C13" s="140" t="s">
        <v>25</v>
      </c>
      <c r="D13" s="141"/>
      <c r="E13" s="26">
        <f>B13+1</f>
        <v>41778</v>
      </c>
      <c r="F13" s="22" t="s">
        <v>25</v>
      </c>
      <c r="G13" s="24">
        <f>E13+1</f>
        <v>41779</v>
      </c>
      <c r="H13" s="22" t="s">
        <v>25</v>
      </c>
      <c r="I13" s="24">
        <f>G13+1</f>
        <v>41780</v>
      </c>
      <c r="J13" s="140" t="s">
        <v>25</v>
      </c>
      <c r="K13" s="141"/>
      <c r="L13" s="25">
        <f>I13+1</f>
        <v>41781</v>
      </c>
      <c r="M13" s="111" t="s">
        <v>25</v>
      </c>
      <c r="N13" s="142">
        <f>IF(ISNUMBER(C13),C13,0)+IF(ISNUMBER(F13),F13,0)+IF(ISNUMBER(H13),H13,0)+IF(ISNUMBER(J13),J13,0)+IF(ISNUMBER(M13),M13,0)</f>
        <v>0</v>
      </c>
      <c r="O13" s="144">
        <f>IF(N13&gt;0,IF(N13-$O$6&gt;0,N13-$O$6,0),0)</f>
        <v>0</v>
      </c>
      <c r="P13" s="145" t="str">
        <f>TEXT(O13,"hh:mm")</f>
        <v>00:00</v>
      </c>
      <c r="Q13" s="70"/>
      <c r="R13" s="117"/>
      <c r="S13" s="78"/>
      <c r="T13" s="14"/>
      <c r="U13" s="10"/>
    </row>
    <row r="14" spans="1:21" ht="18" customHeight="1" thickBot="1">
      <c r="A14" s="91"/>
      <c r="B14" s="147" t="s">
        <v>13</v>
      </c>
      <c r="C14" s="148"/>
      <c r="D14" s="149"/>
      <c r="E14" s="150" t="s">
        <v>13</v>
      </c>
      <c r="F14" s="151"/>
      <c r="G14" s="147" t="s">
        <v>13</v>
      </c>
      <c r="H14" s="149"/>
      <c r="I14" s="147" t="s">
        <v>13</v>
      </c>
      <c r="J14" s="148"/>
      <c r="K14" s="149"/>
      <c r="L14" s="147" t="s">
        <v>13</v>
      </c>
      <c r="M14" s="152"/>
      <c r="N14" s="143"/>
      <c r="O14" s="144"/>
      <c r="P14" s="146"/>
      <c r="Q14" s="70"/>
      <c r="R14" s="117"/>
      <c r="S14" s="78"/>
      <c r="T14" s="14"/>
      <c r="U14" s="91"/>
    </row>
    <row r="15" spans="1:21" ht="18" customHeight="1" thickBot="1">
      <c r="A15" s="91"/>
      <c r="B15" s="25">
        <f>B13+7</f>
        <v>41784</v>
      </c>
      <c r="C15" s="157" t="s">
        <v>37</v>
      </c>
      <c r="D15" s="158"/>
      <c r="E15" s="26">
        <f>B15+1</f>
        <v>41785</v>
      </c>
      <c r="F15" s="22" t="s">
        <v>25</v>
      </c>
      <c r="G15" s="24">
        <f>E15+1</f>
        <v>41786</v>
      </c>
      <c r="H15" s="22" t="s">
        <v>25</v>
      </c>
      <c r="I15" s="24">
        <f>G15+1</f>
        <v>41787</v>
      </c>
      <c r="J15" s="140" t="s">
        <v>25</v>
      </c>
      <c r="K15" s="141"/>
      <c r="L15" s="25">
        <f>I15+1</f>
        <v>41788</v>
      </c>
      <c r="M15" s="112" t="s">
        <v>25</v>
      </c>
      <c r="N15" s="142">
        <f>IF(ISNUMBER(C15),C15,0)+IF(ISNUMBER(F15),F15,0)+IF(ISNUMBER(H15),H15,0)+IF(ISNUMBER(J15),J15,0)+IF(ISNUMBER(M15),M15,0)</f>
        <v>0</v>
      </c>
      <c r="O15" s="144">
        <f>IF(N15&gt;0,IF(N15-$O$6&gt;0,N15-$O$6,0),0)</f>
        <v>0</v>
      </c>
      <c r="P15" s="145" t="str">
        <f>TEXT(O15,"hh:mm")</f>
        <v>00:00</v>
      </c>
      <c r="Q15" s="70"/>
      <c r="R15" s="118"/>
      <c r="S15" s="78"/>
      <c r="T15" s="90"/>
      <c r="U15" s="91"/>
    </row>
    <row r="16" spans="1:21" ht="18" customHeight="1" thickBot="1">
      <c r="A16" s="91"/>
      <c r="B16" s="147" t="s">
        <v>13</v>
      </c>
      <c r="C16" s="148"/>
      <c r="D16" s="149"/>
      <c r="E16" s="150" t="s">
        <v>13</v>
      </c>
      <c r="F16" s="151"/>
      <c r="G16" s="147" t="s">
        <v>13</v>
      </c>
      <c r="H16" s="149"/>
      <c r="I16" s="147" t="s">
        <v>13</v>
      </c>
      <c r="J16" s="148"/>
      <c r="K16" s="149"/>
      <c r="L16" s="147" t="s">
        <v>13</v>
      </c>
      <c r="M16" s="152"/>
      <c r="N16" s="143"/>
      <c r="O16" s="144"/>
      <c r="P16" s="146"/>
      <c r="Q16" s="70"/>
      <c r="R16" s="117"/>
      <c r="S16" s="78"/>
      <c r="T16" s="14">
        <f>IF(S16&lt;=0,0,IF(S16&gt;0,TEXT(S16,"hh:mm")))</f>
        <v>0</v>
      </c>
      <c r="U16" s="91"/>
    </row>
    <row r="17" spans="1:21" ht="18" customHeight="1">
      <c r="A17" s="91"/>
      <c r="B17" s="25">
        <f>B15+7</f>
        <v>41791</v>
      </c>
      <c r="C17" s="140" t="s">
        <v>25</v>
      </c>
      <c r="D17" s="141"/>
      <c r="E17" s="26">
        <f>B17+1</f>
        <v>41792</v>
      </c>
      <c r="F17" s="22" t="s">
        <v>25</v>
      </c>
      <c r="G17" s="24">
        <f>E17+1</f>
        <v>41793</v>
      </c>
      <c r="H17" s="22" t="s">
        <v>25</v>
      </c>
      <c r="I17" s="24">
        <f>G17+1</f>
        <v>41794</v>
      </c>
      <c r="J17" s="140" t="s">
        <v>25</v>
      </c>
      <c r="K17" s="141"/>
      <c r="L17" s="25">
        <f>I17+1</f>
        <v>41795</v>
      </c>
      <c r="M17" s="111" t="s">
        <v>25</v>
      </c>
      <c r="N17" s="142">
        <f>IF(ISNUMBER(C17),C17,0)+IF(ISNUMBER(F17),F17,0)+IF(ISNUMBER(H17),H17,0)+IF(ISNUMBER(J17),J17,0)+IF(ISNUMBER(M17),M17,0)</f>
        <v>0</v>
      </c>
      <c r="O17" s="144">
        <f>IF(N17&gt;0,IF(N17-$O$6&gt;0,N17-$O$6,0),0)</f>
        <v>0</v>
      </c>
      <c r="P17" s="145" t="str">
        <f>TEXT(O17,"hh:mm")</f>
        <v>00:00</v>
      </c>
      <c r="Q17" s="70"/>
      <c r="R17" s="117"/>
      <c r="S17" s="78"/>
      <c r="T17" s="90"/>
      <c r="U17" s="91"/>
    </row>
    <row r="18" spans="1:21" ht="18" customHeight="1" thickBot="1">
      <c r="A18" s="91"/>
      <c r="B18" s="147" t="s">
        <v>13</v>
      </c>
      <c r="C18" s="148"/>
      <c r="D18" s="149"/>
      <c r="E18" s="150" t="s">
        <v>13</v>
      </c>
      <c r="F18" s="151"/>
      <c r="G18" s="147" t="s">
        <v>13</v>
      </c>
      <c r="H18" s="149"/>
      <c r="I18" s="147" t="s">
        <v>13</v>
      </c>
      <c r="J18" s="148"/>
      <c r="K18" s="149"/>
      <c r="L18" s="147" t="s">
        <v>13</v>
      </c>
      <c r="M18" s="152"/>
      <c r="N18" s="143"/>
      <c r="O18" s="144"/>
      <c r="P18" s="146"/>
      <c r="Q18" s="70"/>
      <c r="R18" s="117"/>
      <c r="S18" s="77"/>
      <c r="T18" s="90"/>
      <c r="U18" s="91"/>
    </row>
    <row r="19" spans="1:21" ht="18" customHeight="1">
      <c r="A19" s="91"/>
      <c r="B19" s="25">
        <f>B17+7</f>
        <v>41798</v>
      </c>
      <c r="C19" s="140" t="s">
        <v>25</v>
      </c>
      <c r="D19" s="141"/>
      <c r="E19" s="26">
        <f>B19+1</f>
        <v>41799</v>
      </c>
      <c r="F19" s="22" t="s">
        <v>25</v>
      </c>
      <c r="G19" s="24">
        <f>E19+1</f>
        <v>41800</v>
      </c>
      <c r="H19" s="22" t="s">
        <v>25</v>
      </c>
      <c r="I19" s="24">
        <f>G19+1</f>
        <v>41801</v>
      </c>
      <c r="J19" s="140" t="s">
        <v>25</v>
      </c>
      <c r="K19" s="141"/>
      <c r="L19" s="25">
        <f>I19+1</f>
        <v>41802</v>
      </c>
      <c r="M19" s="111" t="s">
        <v>25</v>
      </c>
      <c r="N19" s="142">
        <f>IF(ISNUMBER(C19),C19,0)+IF(ISNUMBER(F19),F19,0)+IF(ISNUMBER(H19),H19,0)+IF(ISNUMBER(J19),J19,0)+IF(ISNUMBER(M19),M19,0)</f>
        <v>0</v>
      </c>
      <c r="O19" s="144">
        <f>IF(N19&gt;0,IF(N19-$O$6&gt;0,N19-$O$6,0),0)</f>
        <v>0</v>
      </c>
      <c r="P19" s="145" t="str">
        <f>TEXT(O19,"hh:mm")</f>
        <v>00:00</v>
      </c>
      <c r="Q19" s="70"/>
      <c r="R19" s="117"/>
      <c r="S19" s="77"/>
      <c r="T19" s="90"/>
      <c r="U19" s="91"/>
    </row>
    <row r="20" spans="1:21" ht="18" customHeight="1" thickBot="1">
      <c r="A20" s="91"/>
      <c r="B20" s="147" t="s">
        <v>13</v>
      </c>
      <c r="C20" s="148"/>
      <c r="D20" s="149"/>
      <c r="E20" s="150" t="s">
        <v>13</v>
      </c>
      <c r="F20" s="151"/>
      <c r="G20" s="147" t="s">
        <v>13</v>
      </c>
      <c r="H20" s="149"/>
      <c r="I20" s="147" t="s">
        <v>13</v>
      </c>
      <c r="J20" s="148"/>
      <c r="K20" s="149"/>
      <c r="L20" s="147" t="s">
        <v>13</v>
      </c>
      <c r="M20" s="152"/>
      <c r="N20" s="143"/>
      <c r="O20" s="144"/>
      <c r="P20" s="146"/>
      <c r="Q20" s="70"/>
      <c r="R20" s="123"/>
      <c r="S20" s="123"/>
      <c r="T20" s="90"/>
      <c r="U20" s="91"/>
    </row>
    <row r="21" spans="1:21" ht="18" customHeight="1">
      <c r="A21" s="91"/>
      <c r="B21" s="25">
        <f>B19+7</f>
        <v>41805</v>
      </c>
      <c r="C21" s="140" t="s">
        <v>25</v>
      </c>
      <c r="D21" s="141"/>
      <c r="E21" s="26">
        <f>B21+1</f>
        <v>41806</v>
      </c>
      <c r="F21" s="22" t="s">
        <v>25</v>
      </c>
      <c r="G21" s="24">
        <f>E21+1</f>
        <v>41807</v>
      </c>
      <c r="H21" s="22" t="s">
        <v>25</v>
      </c>
      <c r="I21" s="24">
        <f>G21+1</f>
        <v>41808</v>
      </c>
      <c r="J21" s="140" t="s">
        <v>25</v>
      </c>
      <c r="K21" s="141"/>
      <c r="L21" s="25">
        <f>I21+1</f>
        <v>41809</v>
      </c>
      <c r="M21" s="111" t="s">
        <v>25</v>
      </c>
      <c r="N21" s="142">
        <f>IF(ISNUMBER(C21),C21,0)+IF(ISNUMBER(F21),F21,0)+IF(ISNUMBER(H21),H21,0)+IF(ISNUMBER(J21),J21,0)+IF(ISNUMBER(M21),M21,0)</f>
        <v>0</v>
      </c>
      <c r="O21" s="144">
        <f>IF(N21&gt;0,IF(N21-$O$6&gt;0,N21-$O$6,0),0)</f>
        <v>0</v>
      </c>
      <c r="P21" s="145" t="str">
        <f>TEXT(O21,"hh:mm")</f>
        <v>00:00</v>
      </c>
      <c r="Q21" s="70"/>
      <c r="R21" s="123"/>
      <c r="S21" s="123"/>
      <c r="T21" s="90"/>
      <c r="U21" s="91"/>
    </row>
    <row r="22" spans="1:21" ht="18" customHeight="1" thickBot="1">
      <c r="A22" s="91"/>
      <c r="B22" s="147" t="s">
        <v>13</v>
      </c>
      <c r="C22" s="148"/>
      <c r="D22" s="149"/>
      <c r="E22" s="150" t="s">
        <v>13</v>
      </c>
      <c r="F22" s="151"/>
      <c r="G22" s="147" t="s">
        <v>13</v>
      </c>
      <c r="H22" s="149"/>
      <c r="I22" s="147" t="s">
        <v>13</v>
      </c>
      <c r="J22" s="148"/>
      <c r="K22" s="149"/>
      <c r="L22" s="147" t="s">
        <v>13</v>
      </c>
      <c r="M22" s="152"/>
      <c r="N22" s="143"/>
      <c r="O22" s="144"/>
      <c r="P22" s="146"/>
      <c r="Q22" s="70"/>
      <c r="R22" s="123"/>
      <c r="S22" s="123"/>
      <c r="T22" s="91"/>
      <c r="U22" s="91"/>
    </row>
    <row r="23" spans="1:21" ht="18" customHeight="1">
      <c r="A23" s="91"/>
      <c r="B23" s="25">
        <f>B21+7</f>
        <v>41812</v>
      </c>
      <c r="C23" s="140" t="s">
        <v>25</v>
      </c>
      <c r="D23" s="141"/>
      <c r="E23" s="26">
        <f>B23+1</f>
        <v>41813</v>
      </c>
      <c r="F23" s="22" t="s">
        <v>25</v>
      </c>
      <c r="G23" s="24">
        <f>E23+1</f>
        <v>41814</v>
      </c>
      <c r="H23" s="22" t="s">
        <v>25</v>
      </c>
      <c r="I23" s="24">
        <f>G23+1</f>
        <v>41815</v>
      </c>
      <c r="J23" s="140" t="s">
        <v>25</v>
      </c>
      <c r="K23" s="141"/>
      <c r="L23" s="25">
        <f>I23+1</f>
        <v>41816</v>
      </c>
      <c r="M23" s="111" t="s">
        <v>25</v>
      </c>
      <c r="N23" s="142">
        <f>IF(ISNUMBER(C23),C23,0)+IF(ISNUMBER(F23),F23,0)+IF(ISNUMBER(H23),H23,0)+IF(ISNUMBER(J23),J23,0)+IF(ISNUMBER(M23),M23,0)</f>
        <v>0</v>
      </c>
      <c r="O23" s="144">
        <f>IF(N23&gt;0,IF(N23-$O$6&gt;0,N23-$O$6,0),0)</f>
        <v>0</v>
      </c>
      <c r="P23" s="145" t="str">
        <f>TEXT(O23,"hh:mm")</f>
        <v>00:00</v>
      </c>
      <c r="Q23" s="70"/>
      <c r="R23" s="124"/>
      <c r="S23" s="124"/>
      <c r="T23" s="91"/>
      <c r="U23" s="91"/>
    </row>
    <row r="24" spans="1:21" ht="18" customHeight="1" thickBot="1">
      <c r="A24" s="91"/>
      <c r="B24" s="147" t="s">
        <v>13</v>
      </c>
      <c r="C24" s="148"/>
      <c r="D24" s="149"/>
      <c r="E24" s="150" t="s">
        <v>13</v>
      </c>
      <c r="F24" s="151"/>
      <c r="G24" s="147" t="s">
        <v>13</v>
      </c>
      <c r="H24" s="149"/>
      <c r="I24" s="147" t="s">
        <v>13</v>
      </c>
      <c r="J24" s="148"/>
      <c r="K24" s="149"/>
      <c r="L24" s="147" t="s">
        <v>13</v>
      </c>
      <c r="M24" s="152"/>
      <c r="N24" s="143"/>
      <c r="O24" s="144"/>
      <c r="P24" s="146"/>
      <c r="Q24" s="70"/>
      <c r="R24" s="124"/>
      <c r="S24" s="124"/>
      <c r="T24" s="122"/>
      <c r="U24" s="91"/>
    </row>
    <row r="25" spans="1:21" ht="18" customHeight="1">
      <c r="A25" s="91"/>
      <c r="B25" s="25">
        <f>B23+7</f>
        <v>41819</v>
      </c>
      <c r="C25" s="140" t="s">
        <v>25</v>
      </c>
      <c r="D25" s="141"/>
      <c r="E25" s="26">
        <f>B25+1</f>
        <v>41820</v>
      </c>
      <c r="F25" s="22" t="s">
        <v>25</v>
      </c>
      <c r="G25" s="24">
        <f>E25+1</f>
        <v>41821</v>
      </c>
      <c r="H25" s="22" t="s">
        <v>25</v>
      </c>
      <c r="I25" s="24">
        <f>G25+1</f>
        <v>41822</v>
      </c>
      <c r="J25" s="140" t="s">
        <v>25</v>
      </c>
      <c r="K25" s="141"/>
      <c r="L25" s="25">
        <f>I25+1</f>
        <v>41823</v>
      </c>
      <c r="M25" s="111" t="s">
        <v>25</v>
      </c>
      <c r="N25" s="142">
        <f>IF(ISNUMBER(C25),C25,0)+IF(ISNUMBER(F25),F25,0)+IF(ISNUMBER(H25),H25,0)+IF(ISNUMBER(J25),J25,0)+IF(ISNUMBER(M25),M25,0)</f>
        <v>0</v>
      </c>
      <c r="O25" s="144">
        <f>IF(N25&gt;0,IF(N25-$O$6&gt;0,N25-$O$6,0),0)</f>
        <v>0</v>
      </c>
      <c r="P25" s="145" t="str">
        <f>TEXT(O25,"hh:mm")</f>
        <v>00:00</v>
      </c>
      <c r="Q25" s="70"/>
      <c r="R25" s="69"/>
      <c r="S25" s="69"/>
      <c r="T25" s="122"/>
      <c r="U25" s="91"/>
    </row>
    <row r="26" spans="1:21" ht="18" customHeight="1" thickBot="1">
      <c r="A26" s="91"/>
      <c r="B26" s="147" t="s">
        <v>13</v>
      </c>
      <c r="C26" s="148"/>
      <c r="D26" s="149"/>
      <c r="E26" s="150" t="s">
        <v>13</v>
      </c>
      <c r="F26" s="151"/>
      <c r="G26" s="147" t="s">
        <v>13</v>
      </c>
      <c r="H26" s="149"/>
      <c r="I26" s="147" t="s">
        <v>13</v>
      </c>
      <c r="J26" s="148"/>
      <c r="K26" s="149"/>
      <c r="L26" s="147" t="s">
        <v>13</v>
      </c>
      <c r="M26" s="152"/>
      <c r="N26" s="143"/>
      <c r="O26" s="144"/>
      <c r="P26" s="146"/>
      <c r="Q26" s="70"/>
      <c r="R26" s="69"/>
      <c r="S26" s="69"/>
      <c r="T26" s="122"/>
      <c r="U26" s="91"/>
    </row>
    <row r="27" spans="1:21" ht="18" customHeight="1" thickBot="1">
      <c r="A27" s="91"/>
      <c r="B27" s="97"/>
      <c r="C27" s="97"/>
      <c r="D27" s="97"/>
      <c r="E27" s="98"/>
      <c r="F27" s="98"/>
      <c r="G27" s="97"/>
      <c r="H27" s="97"/>
      <c r="I27" s="97"/>
      <c r="J27" s="97"/>
      <c r="K27" s="97"/>
      <c r="L27" s="97"/>
      <c r="M27" s="97"/>
      <c r="N27" s="99"/>
      <c r="O27" s="100"/>
      <c r="P27" s="101"/>
      <c r="Q27" s="70"/>
      <c r="R27" s="114"/>
      <c r="S27" s="114"/>
      <c r="T27" s="122"/>
      <c r="U27" s="91"/>
    </row>
    <row r="28" spans="1:21" ht="30" customHeight="1" thickBot="1">
      <c r="A28" s="91"/>
      <c r="B28" s="97"/>
      <c r="C28" s="97"/>
      <c r="D28" s="97"/>
      <c r="E28" s="98"/>
      <c r="F28" s="98"/>
      <c r="G28" s="97"/>
      <c r="H28" s="97"/>
      <c r="I28" s="97"/>
      <c r="J28" s="97"/>
      <c r="K28" s="97"/>
      <c r="L28" s="97"/>
      <c r="M28" s="97"/>
      <c r="N28" s="92" t="s">
        <v>29</v>
      </c>
      <c r="O28" s="63"/>
      <c r="P28" s="106">
        <f>SUM(O7:O26)</f>
        <v>0</v>
      </c>
      <c r="Q28" s="70"/>
      <c r="R28" s="130"/>
      <c r="S28" s="130"/>
      <c r="T28" s="91"/>
      <c r="U28" s="91"/>
    </row>
    <row r="29" spans="1:21" ht="30" customHeight="1" thickBot="1">
      <c r="A29" s="91"/>
      <c r="B29" s="52"/>
      <c r="C29" s="52"/>
      <c r="D29" s="52"/>
      <c r="E29" s="52"/>
      <c r="F29" s="52"/>
      <c r="G29" s="52"/>
      <c r="H29" s="52"/>
      <c r="I29" s="102"/>
      <c r="J29" s="102"/>
      <c r="K29" s="102"/>
      <c r="L29" s="103"/>
      <c r="M29" s="103"/>
      <c r="N29" s="31" t="s">
        <v>38</v>
      </c>
      <c r="O29" s="62"/>
      <c r="P29" s="107">
        <f>P28+Période4!P23</f>
        <v>0</v>
      </c>
      <c r="Q29" s="70"/>
      <c r="R29" s="130"/>
      <c r="S29" s="130"/>
      <c r="T29" s="91"/>
      <c r="U29" s="91"/>
    </row>
    <row r="30" spans="1:21" ht="139.5" customHeight="1">
      <c r="A30" s="70"/>
      <c r="B30" s="70"/>
      <c r="C30" s="70"/>
      <c r="D30" s="70"/>
      <c r="E30" s="70"/>
      <c r="F30" s="70"/>
      <c r="G30" s="70"/>
      <c r="H30" s="70"/>
      <c r="I30" s="70"/>
      <c r="J30" s="70"/>
      <c r="K30" s="70"/>
      <c r="L30" s="70"/>
      <c r="M30" s="70"/>
      <c r="N30" s="70"/>
      <c r="O30" s="70"/>
      <c r="P30" s="70"/>
      <c r="Q30" s="70"/>
      <c r="R30" s="70"/>
      <c r="S30" s="70"/>
      <c r="T30" s="91"/>
      <c r="U30" s="91"/>
    </row>
    <row r="31" spans="1:21" ht="15">
      <c r="A31" s="91"/>
      <c r="B31" s="91"/>
      <c r="C31" s="91"/>
      <c r="D31" s="91"/>
      <c r="E31" s="91"/>
      <c r="F31" s="91"/>
      <c r="G31" s="91"/>
      <c r="H31" s="91"/>
      <c r="I31" s="91"/>
      <c r="J31" s="91"/>
      <c r="K31" s="91"/>
      <c r="L31" s="91"/>
      <c r="M31" s="91"/>
      <c r="N31" s="91"/>
      <c r="O31" s="91"/>
      <c r="P31" s="91"/>
      <c r="Q31" s="91"/>
      <c r="R31" s="91"/>
      <c r="S31" s="91"/>
      <c r="T31" s="91"/>
      <c r="U31" s="91"/>
    </row>
  </sheetData>
  <sheetProtection password="DC57" sheet="1" objects="1" scenarios="1" formatRows="0" selectLockedCells="1"/>
  <mergeCells count="111">
    <mergeCell ref="P21:P22"/>
    <mergeCell ref="B22:D22"/>
    <mergeCell ref="E22:F22"/>
    <mergeCell ref="G22:H22"/>
    <mergeCell ref="I22:K22"/>
    <mergeCell ref="L22:M22"/>
    <mergeCell ref="C21:D21"/>
    <mergeCell ref="J21:K21"/>
    <mergeCell ref="N21:N22"/>
    <mergeCell ref="O21:O22"/>
    <mergeCell ref="C25:D25"/>
    <mergeCell ref="J25:K25"/>
    <mergeCell ref="N25:N26"/>
    <mergeCell ref="O25:O26"/>
    <mergeCell ref="C23:D23"/>
    <mergeCell ref="P25:P26"/>
    <mergeCell ref="B26:D26"/>
    <mergeCell ref="E26:F26"/>
    <mergeCell ref="G26:H26"/>
    <mergeCell ref="I26:K26"/>
    <mergeCell ref="L26:M26"/>
    <mergeCell ref="C17:D17"/>
    <mergeCell ref="J17:K17"/>
    <mergeCell ref="N17:N18"/>
    <mergeCell ref="O17:O18"/>
    <mergeCell ref="P17:P18"/>
    <mergeCell ref="B18:D18"/>
    <mergeCell ref="E18:F18"/>
    <mergeCell ref="G18:H18"/>
    <mergeCell ref="I18:K18"/>
    <mergeCell ref="L18:M18"/>
    <mergeCell ref="J23:K23"/>
    <mergeCell ref="N23:N24"/>
    <mergeCell ref="O23:O24"/>
    <mergeCell ref="P23:P24"/>
    <mergeCell ref="B24:D24"/>
    <mergeCell ref="E24:F24"/>
    <mergeCell ref="G24:H24"/>
    <mergeCell ref="I24:K24"/>
    <mergeCell ref="L24:M24"/>
    <mergeCell ref="C15:D15"/>
    <mergeCell ref="J15:K15"/>
    <mergeCell ref="N15:N16"/>
    <mergeCell ref="O15:O16"/>
    <mergeCell ref="P15:P16"/>
    <mergeCell ref="B16:D16"/>
    <mergeCell ref="E16:F16"/>
    <mergeCell ref="G16:H16"/>
    <mergeCell ref="I16:K16"/>
    <mergeCell ref="L16:M16"/>
    <mergeCell ref="C13:D13"/>
    <mergeCell ref="J13:K13"/>
    <mergeCell ref="N13:N14"/>
    <mergeCell ref="O13:O14"/>
    <mergeCell ref="P13:P14"/>
    <mergeCell ref="B14:D14"/>
    <mergeCell ref="E14:F14"/>
    <mergeCell ref="G14:H14"/>
    <mergeCell ref="I14:K14"/>
    <mergeCell ref="L14:M14"/>
    <mergeCell ref="C19:D19"/>
    <mergeCell ref="J19:K19"/>
    <mergeCell ref="N19:N20"/>
    <mergeCell ref="O19:O20"/>
    <mergeCell ref="P19:P20"/>
    <mergeCell ref="B20:D20"/>
    <mergeCell ref="E20:F20"/>
    <mergeCell ref="G20:H20"/>
    <mergeCell ref="I20:K20"/>
    <mergeCell ref="L20:M20"/>
    <mergeCell ref="C11:D11"/>
    <mergeCell ref="J11:K11"/>
    <mergeCell ref="N11:N12"/>
    <mergeCell ref="O11:O12"/>
    <mergeCell ref="P11:P12"/>
    <mergeCell ref="B12:D12"/>
    <mergeCell ref="E12:F12"/>
    <mergeCell ref="G12:H12"/>
    <mergeCell ref="I12:K12"/>
    <mergeCell ref="L12:M12"/>
    <mergeCell ref="N9:N10"/>
    <mergeCell ref="O9:O10"/>
    <mergeCell ref="P9:P10"/>
    <mergeCell ref="B10:D10"/>
    <mergeCell ref="E10:F10"/>
    <mergeCell ref="G10:H10"/>
    <mergeCell ref="I10:K10"/>
    <mergeCell ref="L10:M10"/>
    <mergeCell ref="C9:D9"/>
    <mergeCell ref="J9:K9"/>
    <mergeCell ref="B6:D6"/>
    <mergeCell ref="E6:F6"/>
    <mergeCell ref="G6:H6"/>
    <mergeCell ref="I6:K6"/>
    <mergeCell ref="L6:M6"/>
    <mergeCell ref="C7:D7"/>
    <mergeCell ref="J7:K7"/>
    <mergeCell ref="N7:N8"/>
    <mergeCell ref="O7:O8"/>
    <mergeCell ref="P7:P8"/>
    <mergeCell ref="B8:D8"/>
    <mergeCell ref="E8:F8"/>
    <mergeCell ref="G8:H8"/>
    <mergeCell ref="I8:K8"/>
    <mergeCell ref="L8:M8"/>
    <mergeCell ref="D2:F2"/>
    <mergeCell ref="L2:N2"/>
    <mergeCell ref="D3:F3"/>
    <mergeCell ref="L3:N3"/>
    <mergeCell ref="D4:F4"/>
    <mergeCell ref="H4:J4"/>
  </mergeCells>
  <dataValidations count="2">
    <dataValidation type="time" allowBlank="1" showInputMessage="1" showErrorMessage="1" error="Soit le format horaire n'est pas respecté, soit l'horaire saisi est impossible pour une journée." sqref="M15 H25 J11 H23 H13 F7 C7 H7 J7 C21 F9 C25 H9 J9 M11 F11 C11 H11 J13 M13 F13 C13 J15 F21 F15 F25 H15 J23 M23 F23 C23 J25 M25 H19 H17 C19 F19 J17 M17 F17 C17 J19 M19 H21 J21 M21">
      <formula1>0</formula1>
      <formula2>0.25</formula2>
    </dataValidation>
    <dataValidation type="list" allowBlank="1" showInputMessage="1" showErrorMessage="1" sqref="L16 I8:J8 G10 I14:J14 L8 B10:E10 L14 G16 L26:L27 I26:J26 G8 B8:E8 I10:J10 L10 G12 B12:E12 I12:J12 L12 G14 B14:E14 B16:E16 L22 G24 B24:E24 I24:J24 L24 C26:E27 B26 I16:J16 G20 I20:J20 B20:E20 G18 B18:E18 I18:J18 L18 L20 G22 B22:E22 I22:J22 G26">
      <formula1>Exercice</formula1>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Benoît FOLTZ</dc:creator>
  <cp:keywords/>
  <dc:description/>
  <cp:lastModifiedBy>Benoît FOLTZ</cp:lastModifiedBy>
  <cp:lastPrinted>2014-08-17T17:56:32Z</cp:lastPrinted>
  <dcterms:created xsi:type="dcterms:W3CDTF">2014-08-08T06:42:36Z</dcterms:created>
  <dcterms:modified xsi:type="dcterms:W3CDTF">2014-11-10T10:17:40Z</dcterms:modified>
  <cp:category/>
  <cp:version/>
  <cp:contentType/>
  <cp:contentStatus/>
</cp:coreProperties>
</file>