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80" windowHeight="9045" activeTab="0"/>
  </bookViews>
  <sheets>
    <sheet name="Feuil1" sheetId="1" r:id="rId1"/>
    <sheet name="Feuil2" sheetId="2" r:id="rId2"/>
    <sheet name="Feuil3" sheetId="3" r:id="rId3"/>
  </sheets>
  <definedNames>
    <definedName name="Exprimés">'Feuil1'!$B$12</definedName>
    <definedName name="Nb">'Feuil1'!$F$9</definedName>
    <definedName name="Quotient_Electoral">'Feuil1'!$B$14</definedName>
  </definedNames>
  <calcPr fullCalcOnLoad="1"/>
</workbook>
</file>

<file path=xl/sharedStrings.xml><?xml version="1.0" encoding="utf-8"?>
<sst xmlns="http://schemas.openxmlformats.org/spreadsheetml/2006/main" count="22" uniqueCount="21">
  <si>
    <t>Résultats</t>
  </si>
  <si>
    <t>Exprimés</t>
  </si>
  <si>
    <t>Nombre de sièges (titulaires)</t>
  </si>
  <si>
    <t>Quotient Electoral</t>
  </si>
  <si>
    <t>Sièges (quotient)</t>
  </si>
  <si>
    <t>Totaux</t>
  </si>
  <si>
    <t>CGT</t>
  </si>
  <si>
    <t>FO</t>
  </si>
  <si>
    <t>SUD</t>
  </si>
  <si>
    <t>Inscrits</t>
  </si>
  <si>
    <t>Votants</t>
  </si>
  <si>
    <t>Blancs ou nuls</t>
  </si>
  <si>
    <t>SGEN</t>
  </si>
  <si>
    <t>CFTC</t>
  </si>
  <si>
    <t>SE UNSA</t>
  </si>
  <si>
    <t>AVENIRECOLE</t>
  </si>
  <si>
    <t>SNCL</t>
  </si>
  <si>
    <t>SNUIPP</t>
  </si>
  <si>
    <t>SNE</t>
  </si>
  <si>
    <t>capn</t>
  </si>
  <si>
    <t>Pour l'Hérault résultats CAPN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</si>
</sst>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11">
    <font>
      <sz val="10"/>
      <name val="Arial"/>
      <family val="0"/>
    </font>
    <font>
      <sz val="8"/>
      <name val="Arial"/>
      <family val="0"/>
    </font>
    <font>
      <sz val="16"/>
      <name val="Arial Black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medium"/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double"/>
    </border>
    <border>
      <left style="medium"/>
      <right style="double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double"/>
      <top style="hair"/>
      <bottom style="thin"/>
    </border>
    <border>
      <left style="medium"/>
      <right style="double"/>
      <top style="thin"/>
      <bottom style="hair"/>
    </border>
    <border>
      <left style="medium"/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double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1" fontId="0" fillId="2" borderId="19" xfId="0" applyNumberForma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10" fillId="0" borderId="33" xfId="0" applyFont="1" applyBorder="1" applyAlignment="1">
      <alignment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34" xfId="0" applyFill="1" applyBorder="1" applyAlignment="1" applyProtection="1">
      <alignment horizontal="center"/>
      <protection locked="0"/>
    </xf>
    <xf numFmtId="10" fontId="3" fillId="2" borderId="19" xfId="21" applyNumberFormat="1" applyFont="1" applyFill="1" applyBorder="1" applyAlignment="1" applyProtection="1">
      <alignment horizontal="center" vertical="center"/>
      <protection locked="0"/>
    </xf>
    <xf numFmtId="10" fontId="3" fillId="2" borderId="20" xfId="21" applyNumberFormat="1" applyFont="1" applyFill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center"/>
      <protection locked="0"/>
    </xf>
    <xf numFmtId="0" fontId="2" fillId="3" borderId="36" xfId="0" applyFont="1" applyFill="1" applyBorder="1" applyAlignment="1" applyProtection="1">
      <alignment horizontal="center"/>
      <protection locked="0"/>
    </xf>
    <xf numFmtId="0" fontId="2" fillId="3" borderId="37" xfId="0" applyFont="1" applyFill="1" applyBorder="1" applyAlignment="1" applyProtection="1">
      <alignment horizontal="center"/>
      <protection locked="0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3" borderId="45" xfId="0" applyFont="1" applyFill="1" applyBorder="1" applyAlignment="1" applyProtection="1">
      <alignment horizontal="center"/>
      <protection locked="0"/>
    </xf>
    <xf numFmtId="0" fontId="0" fillId="2" borderId="4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0" fillId="2" borderId="49" xfId="0" applyFill="1" applyBorder="1" applyAlignment="1" applyProtection="1">
      <alignment horizontal="center"/>
      <protection locked="0"/>
    </xf>
    <xf numFmtId="0" fontId="0" fillId="2" borderId="50" xfId="0" applyFill="1" applyBorder="1" applyAlignment="1" applyProtection="1">
      <alignment horizontal="center"/>
      <protection locked="0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2" borderId="33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A1" sqref="A1:P1"/>
    </sheetView>
  </sheetViews>
  <sheetFormatPr defaultColWidth="11.421875" defaultRowHeight="12.75"/>
  <cols>
    <col min="1" max="1" width="15.00390625" style="0" customWidth="1"/>
    <col min="2" max="3" width="5.00390625" style="0" customWidth="1"/>
    <col min="4" max="15" width="8.7109375" style="0" customWidth="1"/>
    <col min="16" max="16" width="8.7109375" style="1" customWidth="1"/>
  </cols>
  <sheetData>
    <row r="1" spans="1:16" ht="25.5" thickBot="1">
      <c r="A1" s="47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</row>
    <row r="2" spans="4:5" ht="12.75">
      <c r="D2" s="41"/>
      <c r="E2" s="41"/>
    </row>
    <row r="3" spans="1:5" ht="12.75">
      <c r="A3" s="42" t="s">
        <v>9</v>
      </c>
      <c r="B3" s="66">
        <v>5341</v>
      </c>
      <c r="C3" s="66"/>
      <c r="D3" s="40"/>
      <c r="E3" s="40"/>
    </row>
    <row r="4" spans="1:8" ht="12.75">
      <c r="A4" s="42" t="s">
        <v>10</v>
      </c>
      <c r="B4" s="66">
        <v>3505</v>
      </c>
      <c r="C4" s="66"/>
      <c r="D4" s="40"/>
      <c r="E4" s="40"/>
      <c r="H4" t="s">
        <v>19</v>
      </c>
    </row>
    <row r="5" spans="1:5" ht="12.75">
      <c r="A5" s="42" t="s">
        <v>11</v>
      </c>
      <c r="B5" s="66">
        <v>222</v>
      </c>
      <c r="C5" s="66"/>
      <c r="D5" s="40"/>
      <c r="E5" s="40"/>
    </row>
    <row r="6" spans="1:5" ht="12.75">
      <c r="A6" s="42" t="s">
        <v>1</v>
      </c>
      <c r="B6" s="67">
        <f>B4-B5</f>
        <v>3283</v>
      </c>
      <c r="C6" s="67"/>
      <c r="D6" s="40"/>
      <c r="E6" s="40"/>
    </row>
    <row r="7" spans="4:5" ht="12.75">
      <c r="D7" s="40"/>
      <c r="E7" s="40"/>
    </row>
    <row r="8" spans="4:5" ht="12.75">
      <c r="D8" s="40"/>
      <c r="E8" s="40"/>
    </row>
    <row r="9" spans="1:7" ht="15.75">
      <c r="A9" s="18" t="s">
        <v>2</v>
      </c>
      <c r="B9" s="18"/>
      <c r="C9" s="18"/>
      <c r="F9" s="56"/>
      <c r="G9" s="57"/>
    </row>
    <row r="10" ht="13.5" thickBot="1"/>
    <row r="11" spans="1:16" ht="16.5" thickBot="1">
      <c r="A11" s="19"/>
      <c r="B11" s="60" t="s">
        <v>1</v>
      </c>
      <c r="C11" s="61"/>
      <c r="D11" s="21" t="s">
        <v>12</v>
      </c>
      <c r="E11" s="37" t="s">
        <v>8</v>
      </c>
      <c r="F11" s="38" t="s">
        <v>6</v>
      </c>
      <c r="G11" s="37" t="s">
        <v>13</v>
      </c>
      <c r="H11" s="37" t="s">
        <v>7</v>
      </c>
      <c r="I11" s="37" t="s">
        <v>14</v>
      </c>
      <c r="J11" s="37" t="s">
        <v>15</v>
      </c>
      <c r="K11" s="37" t="s">
        <v>16</v>
      </c>
      <c r="L11" s="37" t="s">
        <v>17</v>
      </c>
      <c r="M11" s="37" t="s">
        <v>18</v>
      </c>
      <c r="N11" s="37">
        <v>11</v>
      </c>
      <c r="O11" s="39">
        <v>12</v>
      </c>
      <c r="P11" s="20" t="s">
        <v>5</v>
      </c>
    </row>
    <row r="12" spans="1:16" ht="13.5" thickTop="1">
      <c r="A12" s="2" t="s">
        <v>0</v>
      </c>
      <c r="B12" s="62">
        <f>B6</f>
        <v>3283</v>
      </c>
      <c r="C12" s="63"/>
      <c r="D12" s="35">
        <v>101</v>
      </c>
      <c r="E12" s="35">
        <v>323</v>
      </c>
      <c r="F12" s="35">
        <v>33</v>
      </c>
      <c r="G12" s="35">
        <v>19</v>
      </c>
      <c r="H12" s="35">
        <v>194</v>
      </c>
      <c r="I12" s="35">
        <v>1103</v>
      </c>
      <c r="J12" s="35">
        <v>24</v>
      </c>
      <c r="K12" s="35">
        <v>10</v>
      </c>
      <c r="L12" s="35">
        <v>1321</v>
      </c>
      <c r="M12" s="35">
        <v>155</v>
      </c>
      <c r="N12" s="35"/>
      <c r="O12" s="36"/>
      <c r="P12" s="3">
        <f>+SUM(D12:O12)</f>
        <v>3283</v>
      </c>
    </row>
    <row r="13" spans="1:16" ht="12.75">
      <c r="A13" s="9"/>
      <c r="B13" s="43"/>
      <c r="C13" s="44"/>
      <c r="D13" s="45">
        <f aca="true" t="shared" si="0" ref="D13:O13">IF(Exprimés&gt;0,D12/Exprimés,0)</f>
        <v>0.030764544623819678</v>
      </c>
      <c r="E13" s="45">
        <f t="shared" si="0"/>
        <v>0.09838562290587877</v>
      </c>
      <c r="F13" s="45">
        <f t="shared" si="0"/>
        <v>0.010051781906792567</v>
      </c>
      <c r="G13" s="45">
        <f t="shared" si="0"/>
        <v>0.005787389582698751</v>
      </c>
      <c r="H13" s="45">
        <f t="shared" si="0"/>
        <v>0.05909229363387146</v>
      </c>
      <c r="I13" s="45">
        <f t="shared" si="0"/>
        <v>0.33597319524824854</v>
      </c>
      <c r="J13" s="45">
        <f t="shared" si="0"/>
        <v>0.007310386841303686</v>
      </c>
      <c r="K13" s="45">
        <f t="shared" si="0"/>
        <v>0.003045994517209869</v>
      </c>
      <c r="L13" s="45">
        <f t="shared" si="0"/>
        <v>0.4023758757234237</v>
      </c>
      <c r="M13" s="45">
        <f t="shared" si="0"/>
        <v>0.04721291501675297</v>
      </c>
      <c r="N13" s="45">
        <f t="shared" si="0"/>
        <v>0</v>
      </c>
      <c r="O13" s="46">
        <f t="shared" si="0"/>
        <v>0</v>
      </c>
      <c r="P13" s="10"/>
    </row>
    <row r="14" spans="1:16" ht="13.5" thickBot="1">
      <c r="A14" s="6" t="s">
        <v>3</v>
      </c>
      <c r="B14" s="58">
        <f>IF(Nb&gt;0,Exprimés/Nb,0)</f>
        <v>0</v>
      </c>
      <c r="C14" s="59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  <c r="P14" s="5"/>
    </row>
    <row r="15" spans="1:16" ht="13.5" thickTop="1">
      <c r="A15" s="9" t="s">
        <v>4</v>
      </c>
      <c r="B15" s="64"/>
      <c r="C15" s="65"/>
      <c r="D15" s="23">
        <f aca="true" t="shared" si="1" ref="D15:O15">IF(Quotient_Electoral&gt;0,INT(D12/Quotient_Electoral),0)</f>
        <v>0</v>
      </c>
      <c r="E15" s="23">
        <f t="shared" si="1"/>
        <v>0</v>
      </c>
      <c r="F15" s="23">
        <f t="shared" si="1"/>
        <v>0</v>
      </c>
      <c r="G15" s="23">
        <f t="shared" si="1"/>
        <v>0</v>
      </c>
      <c r="H15" s="23">
        <f t="shared" si="1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3">
        <f t="shared" si="1"/>
        <v>0</v>
      </c>
      <c r="N15" s="23">
        <f t="shared" si="1"/>
        <v>0</v>
      </c>
      <c r="O15" s="24">
        <f t="shared" si="1"/>
        <v>0</v>
      </c>
      <c r="P15" s="10">
        <f>SUM(D15:O15)</f>
        <v>0</v>
      </c>
    </row>
    <row r="16" spans="1:16" ht="12.75">
      <c r="A16" s="16" t="b">
        <f>IF(OR(P15&gt;=Nb,P15=0),FALSE,TRUE)</f>
        <v>0</v>
      </c>
      <c r="B16" s="50">
        <f>IF(A16,"+ 1 siège","")</f>
      </c>
      <c r="C16" s="51"/>
      <c r="D16" s="25">
        <f>IF($A16,D$12/(D15+1),"")</f>
      </c>
      <c r="E16" s="25">
        <f aca="true" t="shared" si="2" ref="E16:O16">IF($A16,E$12/(E15+1),"")</f>
      </c>
      <c r="F16" s="25">
        <f t="shared" si="2"/>
      </c>
      <c r="G16" s="25">
        <f t="shared" si="2"/>
      </c>
      <c r="H16" s="25">
        <f t="shared" si="2"/>
      </c>
      <c r="I16" s="25">
        <f t="shared" si="2"/>
      </c>
      <c r="J16" s="25">
        <f t="shared" si="2"/>
      </c>
      <c r="K16" s="25">
        <f t="shared" si="2"/>
      </c>
      <c r="L16" s="25">
        <f t="shared" si="2"/>
      </c>
      <c r="M16" s="25">
        <f t="shared" si="2"/>
      </c>
      <c r="N16" s="25">
        <f t="shared" si="2"/>
      </c>
      <c r="O16" s="26">
        <f t="shared" si="2"/>
      </c>
      <c r="P16" s="12"/>
    </row>
    <row r="17" spans="1:16" ht="12.75">
      <c r="A17" s="15" t="str">
        <f>IF(A16,"Sièges à attribuer","CAP composée")</f>
        <v>CAP composée</v>
      </c>
      <c r="B17" s="52"/>
      <c r="C17" s="53"/>
      <c r="D17" s="27">
        <f aca="true" t="shared" si="3" ref="D17:O17">IF($A16,IF(D16=MAX($D16:$O16),D15+1,D15),"")</f>
      </c>
      <c r="E17" s="27">
        <f t="shared" si="3"/>
      </c>
      <c r="F17" s="27">
        <f t="shared" si="3"/>
      </c>
      <c r="G17" s="27">
        <f t="shared" si="3"/>
      </c>
      <c r="H17" s="27">
        <f t="shared" si="3"/>
      </c>
      <c r="I17" s="27">
        <f t="shared" si="3"/>
      </c>
      <c r="J17" s="27">
        <f t="shared" si="3"/>
      </c>
      <c r="K17" s="27">
        <f t="shared" si="3"/>
      </c>
      <c r="L17" s="27">
        <f t="shared" si="3"/>
      </c>
      <c r="M17" s="27">
        <f t="shared" si="3"/>
      </c>
      <c r="N17" s="27">
        <f t="shared" si="3"/>
      </c>
      <c r="O17" s="28">
        <f t="shared" si="3"/>
      </c>
      <c r="P17" s="13">
        <f>SUM(D17:O17)</f>
        <v>0</v>
      </c>
    </row>
    <row r="18" spans="1:16" ht="12.75">
      <c r="A18" s="17" t="b">
        <f>IF(OR(P17&gt;=Nb,P17=0),FALSE,TRUE)</f>
        <v>0</v>
      </c>
      <c r="B18" s="50">
        <f>IF(A18,"+ 1 siège","")</f>
      </c>
      <c r="C18" s="51"/>
      <c r="D18" s="29">
        <f>IF($A18,D$12/(D17+1),"")</f>
      </c>
      <c r="E18" s="29">
        <f aca="true" t="shared" si="4" ref="E18:O18">IF($A18,E$12/(E17+1),"")</f>
      </c>
      <c r="F18" s="29">
        <f t="shared" si="4"/>
      </c>
      <c r="G18" s="29">
        <f t="shared" si="4"/>
      </c>
      <c r="H18" s="29">
        <f t="shared" si="4"/>
      </c>
      <c r="I18" s="29">
        <f t="shared" si="4"/>
      </c>
      <c r="J18" s="29">
        <f t="shared" si="4"/>
      </c>
      <c r="K18" s="29">
        <f t="shared" si="4"/>
      </c>
      <c r="L18" s="29">
        <f t="shared" si="4"/>
      </c>
      <c r="M18" s="29">
        <f t="shared" si="4"/>
      </c>
      <c r="N18" s="29">
        <f t="shared" si="4"/>
      </c>
      <c r="O18" s="30">
        <f t="shared" si="4"/>
      </c>
      <c r="P18" s="11"/>
    </row>
    <row r="19" spans="1:16" ht="12.75">
      <c r="A19" s="15" t="str">
        <f>IF(A18,"Sièges à attribuer","CAP composée")</f>
        <v>CAP composée</v>
      </c>
      <c r="B19" s="52"/>
      <c r="C19" s="53"/>
      <c r="D19" s="31">
        <f aca="true" t="shared" si="5" ref="D19:O19">IF($A18,IF(D18=MAX($D18:$O18),D17+1,D17),"")</f>
      </c>
      <c r="E19" s="31">
        <f t="shared" si="5"/>
      </c>
      <c r="F19" s="31">
        <f t="shared" si="5"/>
      </c>
      <c r="G19" s="31">
        <f t="shared" si="5"/>
      </c>
      <c r="H19" s="31">
        <f t="shared" si="5"/>
      </c>
      <c r="I19" s="31">
        <f t="shared" si="5"/>
      </c>
      <c r="J19" s="31">
        <f t="shared" si="5"/>
      </c>
      <c r="K19" s="31">
        <f t="shared" si="5"/>
      </c>
      <c r="L19" s="31">
        <f t="shared" si="5"/>
      </c>
      <c r="M19" s="31">
        <f t="shared" si="5"/>
      </c>
      <c r="N19" s="31">
        <f t="shared" si="5"/>
      </c>
      <c r="O19" s="32">
        <f t="shared" si="5"/>
      </c>
      <c r="P19" s="14">
        <f>SUM(D19:O19)</f>
        <v>0</v>
      </c>
    </row>
    <row r="20" spans="1:16" ht="12.75">
      <c r="A20" s="16" t="b">
        <f>IF(OR(P19&gt;=Nb,P19=0),FALSE,TRUE)</f>
        <v>0</v>
      </c>
      <c r="B20" s="50">
        <f>IF(A20,"+ 1 siège","")</f>
      </c>
      <c r="C20" s="51"/>
      <c r="D20" s="25">
        <f aca="true" t="shared" si="6" ref="D20:O20">IF($A20,D$12/(D19+1),"")</f>
      </c>
      <c r="E20" s="25">
        <f t="shared" si="6"/>
      </c>
      <c r="F20" s="25">
        <f t="shared" si="6"/>
      </c>
      <c r="G20" s="25">
        <f t="shared" si="6"/>
      </c>
      <c r="H20" s="25">
        <f t="shared" si="6"/>
      </c>
      <c r="I20" s="25">
        <f t="shared" si="6"/>
      </c>
      <c r="J20" s="25">
        <f t="shared" si="6"/>
      </c>
      <c r="K20" s="25">
        <f t="shared" si="6"/>
      </c>
      <c r="L20" s="25">
        <f t="shared" si="6"/>
      </c>
      <c r="M20" s="25">
        <f t="shared" si="6"/>
      </c>
      <c r="N20" s="25">
        <f t="shared" si="6"/>
      </c>
      <c r="O20" s="26">
        <f t="shared" si="6"/>
      </c>
      <c r="P20" s="12"/>
    </row>
    <row r="21" spans="1:16" ht="12.75">
      <c r="A21" s="15" t="str">
        <f>IF(A20,"Sièges à attribuer","CAP composée")</f>
        <v>CAP composée</v>
      </c>
      <c r="B21" s="52"/>
      <c r="C21" s="53"/>
      <c r="D21" s="27">
        <f aca="true" t="shared" si="7" ref="D21:O21">IF($A20,IF(D20=MAX($D20:$O20),D19+1,D19),"")</f>
      </c>
      <c r="E21" s="27">
        <f t="shared" si="7"/>
      </c>
      <c r="F21" s="27">
        <f t="shared" si="7"/>
      </c>
      <c r="G21" s="27">
        <f t="shared" si="7"/>
      </c>
      <c r="H21" s="27">
        <f t="shared" si="7"/>
      </c>
      <c r="I21" s="27">
        <f t="shared" si="7"/>
      </c>
      <c r="J21" s="27">
        <f t="shared" si="7"/>
      </c>
      <c r="K21" s="27">
        <f t="shared" si="7"/>
      </c>
      <c r="L21" s="27">
        <f t="shared" si="7"/>
      </c>
      <c r="M21" s="27">
        <f t="shared" si="7"/>
      </c>
      <c r="N21" s="27">
        <f t="shared" si="7"/>
      </c>
      <c r="O21" s="28">
        <f t="shared" si="7"/>
      </c>
      <c r="P21" s="13">
        <f>SUM(D21:O21)</f>
        <v>0</v>
      </c>
    </row>
    <row r="22" spans="1:16" ht="12.75">
      <c r="A22" s="17" t="b">
        <f>IF(OR(P21&gt;=Nb,P21=0),FALSE,TRUE)</f>
        <v>0</v>
      </c>
      <c r="B22" s="50">
        <f>IF(A22,"+ 1 siège","")</f>
      </c>
      <c r="C22" s="51"/>
      <c r="D22" s="29">
        <f aca="true" t="shared" si="8" ref="D22:O22">IF($A22,D$12/(D21+1),"")</f>
      </c>
      <c r="E22" s="29">
        <f t="shared" si="8"/>
      </c>
      <c r="F22" s="29">
        <f t="shared" si="8"/>
      </c>
      <c r="G22" s="29">
        <f t="shared" si="8"/>
      </c>
      <c r="H22" s="29">
        <f t="shared" si="8"/>
      </c>
      <c r="I22" s="29">
        <f t="shared" si="8"/>
      </c>
      <c r="J22" s="29">
        <f t="shared" si="8"/>
      </c>
      <c r="K22" s="29">
        <f t="shared" si="8"/>
      </c>
      <c r="L22" s="29">
        <f t="shared" si="8"/>
      </c>
      <c r="M22" s="29">
        <f t="shared" si="8"/>
      </c>
      <c r="N22" s="29">
        <f t="shared" si="8"/>
      </c>
      <c r="O22" s="30">
        <f t="shared" si="8"/>
      </c>
      <c r="P22" s="11"/>
    </row>
    <row r="23" spans="1:16" ht="12.75">
      <c r="A23" s="15" t="str">
        <f>IF(A22,"Sièges à attribuer","CAP composée")</f>
        <v>CAP composée</v>
      </c>
      <c r="B23" s="52"/>
      <c r="C23" s="53"/>
      <c r="D23" s="31">
        <f aca="true" t="shared" si="9" ref="D23:O23">IF($A22,IF(D22=MAX($D22:$O22),D21+1,D21),"")</f>
      </c>
      <c r="E23" s="31">
        <f t="shared" si="9"/>
      </c>
      <c r="F23" s="31">
        <f t="shared" si="9"/>
      </c>
      <c r="G23" s="31">
        <f t="shared" si="9"/>
      </c>
      <c r="H23" s="31">
        <f t="shared" si="9"/>
      </c>
      <c r="I23" s="31">
        <f t="shared" si="9"/>
      </c>
      <c r="J23" s="31">
        <f t="shared" si="9"/>
      </c>
      <c r="K23" s="31">
        <f t="shared" si="9"/>
      </c>
      <c r="L23" s="31">
        <f t="shared" si="9"/>
      </c>
      <c r="M23" s="31">
        <f t="shared" si="9"/>
      </c>
      <c r="N23" s="31">
        <f t="shared" si="9"/>
      </c>
      <c r="O23" s="32">
        <f t="shared" si="9"/>
      </c>
      <c r="P23" s="14">
        <f>SUM(D23:O23)</f>
        <v>0</v>
      </c>
    </row>
    <row r="24" spans="1:16" ht="12.75">
      <c r="A24" s="16" t="b">
        <f>IF(OR(P23&gt;=Nb,P23=0),FALSE,TRUE)</f>
        <v>0</v>
      </c>
      <c r="B24" s="50">
        <f>IF(A24,"+ 1 siège","")</f>
      </c>
      <c r="C24" s="51"/>
      <c r="D24" s="25">
        <f aca="true" t="shared" si="10" ref="D24:O24">IF($A24,D$12/(D23+1),"")</f>
      </c>
      <c r="E24" s="25">
        <f t="shared" si="10"/>
      </c>
      <c r="F24" s="25">
        <f t="shared" si="10"/>
      </c>
      <c r="G24" s="25">
        <f t="shared" si="10"/>
      </c>
      <c r="H24" s="25">
        <f t="shared" si="10"/>
      </c>
      <c r="I24" s="25">
        <f t="shared" si="10"/>
      </c>
      <c r="J24" s="25">
        <f t="shared" si="10"/>
      </c>
      <c r="K24" s="25">
        <f t="shared" si="10"/>
      </c>
      <c r="L24" s="25">
        <f t="shared" si="10"/>
      </c>
      <c r="M24" s="25">
        <f t="shared" si="10"/>
      </c>
      <c r="N24" s="25">
        <f t="shared" si="10"/>
      </c>
      <c r="O24" s="26">
        <f t="shared" si="10"/>
      </c>
      <c r="P24" s="12"/>
    </row>
    <row r="25" spans="1:16" ht="12.75">
      <c r="A25" s="15" t="str">
        <f>IF(A24,"Sièges à attribuer","CAP composée")</f>
        <v>CAP composée</v>
      </c>
      <c r="B25" s="52"/>
      <c r="C25" s="53"/>
      <c r="D25" s="27">
        <f aca="true" t="shared" si="11" ref="D25:O25">IF($A24,IF(D24=MAX($D24:$O24),D23+1,D23),"")</f>
      </c>
      <c r="E25" s="27">
        <f t="shared" si="11"/>
      </c>
      <c r="F25" s="27">
        <f t="shared" si="11"/>
      </c>
      <c r="G25" s="27">
        <f t="shared" si="11"/>
      </c>
      <c r="H25" s="27">
        <f t="shared" si="11"/>
      </c>
      <c r="I25" s="27">
        <f t="shared" si="11"/>
      </c>
      <c r="J25" s="27">
        <f t="shared" si="11"/>
      </c>
      <c r="K25" s="27">
        <f t="shared" si="11"/>
      </c>
      <c r="L25" s="27">
        <f t="shared" si="11"/>
      </c>
      <c r="M25" s="27">
        <f t="shared" si="11"/>
      </c>
      <c r="N25" s="27">
        <f t="shared" si="11"/>
      </c>
      <c r="O25" s="28">
        <f t="shared" si="11"/>
      </c>
      <c r="P25" s="13">
        <f>SUM(D25:O25)</f>
        <v>0</v>
      </c>
    </row>
    <row r="26" spans="1:16" ht="12.75">
      <c r="A26" s="17" t="b">
        <f>IF(OR(P25&gt;=Nb,P25=0),FALSE,TRUE)</f>
        <v>0</v>
      </c>
      <c r="B26" s="50">
        <f>IF(A26,"+ 1 siège","")</f>
      </c>
      <c r="C26" s="51"/>
      <c r="D26" s="29">
        <f aca="true" t="shared" si="12" ref="D26:O26">IF($A26,D$12/(D25+1),"")</f>
      </c>
      <c r="E26" s="29">
        <f t="shared" si="12"/>
      </c>
      <c r="F26" s="29">
        <f t="shared" si="12"/>
      </c>
      <c r="G26" s="29">
        <f t="shared" si="12"/>
      </c>
      <c r="H26" s="29">
        <f t="shared" si="12"/>
      </c>
      <c r="I26" s="29">
        <f t="shared" si="12"/>
      </c>
      <c r="J26" s="29">
        <f t="shared" si="12"/>
      </c>
      <c r="K26" s="29">
        <f t="shared" si="12"/>
      </c>
      <c r="L26" s="29">
        <f t="shared" si="12"/>
      </c>
      <c r="M26" s="29">
        <f t="shared" si="12"/>
      </c>
      <c r="N26" s="29">
        <f t="shared" si="12"/>
      </c>
      <c r="O26" s="30">
        <f t="shared" si="12"/>
      </c>
      <c r="P26" s="11"/>
    </row>
    <row r="27" spans="1:16" ht="12.75">
      <c r="A27" s="15" t="str">
        <f>IF(A26,"Sièges à attribuer","CAP composée")</f>
        <v>CAP composée</v>
      </c>
      <c r="B27" s="52"/>
      <c r="C27" s="53"/>
      <c r="D27" s="31">
        <f aca="true" t="shared" si="13" ref="D27:O27">IF(D26=MAX($D26:$O26),D25+1,D25)</f>
      </c>
      <c r="E27" s="31">
        <f t="shared" si="13"/>
      </c>
      <c r="F27" s="31">
        <f t="shared" si="13"/>
      </c>
      <c r="G27" s="31">
        <f t="shared" si="13"/>
      </c>
      <c r="H27" s="31">
        <f t="shared" si="13"/>
      </c>
      <c r="I27" s="31">
        <f t="shared" si="13"/>
      </c>
      <c r="J27" s="31">
        <f t="shared" si="13"/>
      </c>
      <c r="K27" s="31">
        <f t="shared" si="13"/>
      </c>
      <c r="L27" s="31">
        <f t="shared" si="13"/>
      </c>
      <c r="M27" s="31">
        <f t="shared" si="13"/>
      </c>
      <c r="N27" s="31">
        <f t="shared" si="13"/>
      </c>
      <c r="O27" s="32">
        <f t="shared" si="13"/>
      </c>
      <c r="P27" s="14">
        <f>SUM(D27:O27)</f>
        <v>0</v>
      </c>
    </row>
    <row r="28" spans="1:16" ht="12.75">
      <c r="A28" s="16" t="b">
        <f>IF(OR(P27&gt;=Nb,P27=0),FALSE,TRUE)</f>
        <v>0</v>
      </c>
      <c r="B28" s="50">
        <f>IF(A28,"+ 1 siège","")</f>
      </c>
      <c r="C28" s="51"/>
      <c r="D28" s="25">
        <f aca="true" t="shared" si="14" ref="D28:O28">IF($A28,D$12/(D27+1),"")</f>
      </c>
      <c r="E28" s="25">
        <f t="shared" si="14"/>
      </c>
      <c r="F28" s="25">
        <f t="shared" si="14"/>
      </c>
      <c r="G28" s="25">
        <f t="shared" si="14"/>
      </c>
      <c r="H28" s="25">
        <f t="shared" si="14"/>
      </c>
      <c r="I28" s="25">
        <f t="shared" si="14"/>
      </c>
      <c r="J28" s="25">
        <f t="shared" si="14"/>
      </c>
      <c r="K28" s="25">
        <f t="shared" si="14"/>
      </c>
      <c r="L28" s="25">
        <f t="shared" si="14"/>
      </c>
      <c r="M28" s="25">
        <f t="shared" si="14"/>
      </c>
      <c r="N28" s="25">
        <f t="shared" si="14"/>
      </c>
      <c r="O28" s="26">
        <f t="shared" si="14"/>
      </c>
      <c r="P28" s="12"/>
    </row>
    <row r="29" spans="1:16" ht="12.75">
      <c r="A29" s="15" t="str">
        <f>IF(A28,"Sièges à attribuer","CAP composée")</f>
        <v>CAP composée</v>
      </c>
      <c r="B29" s="52"/>
      <c r="C29" s="53"/>
      <c r="D29" s="27">
        <f aca="true" t="shared" si="15" ref="D29:O29">IF(D28=MAX($D$16:$O$16),D27+1,D27)</f>
      </c>
      <c r="E29" s="27">
        <f t="shared" si="15"/>
      </c>
      <c r="F29" s="27">
        <f t="shared" si="15"/>
      </c>
      <c r="G29" s="27">
        <f t="shared" si="15"/>
      </c>
      <c r="H29" s="27">
        <f t="shared" si="15"/>
      </c>
      <c r="I29" s="27">
        <f t="shared" si="15"/>
      </c>
      <c r="J29" s="27">
        <f t="shared" si="15"/>
      </c>
      <c r="K29" s="27">
        <f t="shared" si="15"/>
      </c>
      <c r="L29" s="27">
        <f t="shared" si="15"/>
      </c>
      <c r="M29" s="27">
        <f t="shared" si="15"/>
      </c>
      <c r="N29" s="27">
        <f t="shared" si="15"/>
      </c>
      <c r="O29" s="28">
        <f t="shared" si="15"/>
      </c>
      <c r="P29" s="13">
        <f>SUM(D29:O29)</f>
        <v>0</v>
      </c>
    </row>
    <row r="30" spans="1:16" ht="12.75">
      <c r="A30" s="17" t="b">
        <f>IF(OR(P29&gt;=Nb,P29=0),FALSE,TRUE)</f>
        <v>0</v>
      </c>
      <c r="B30" s="50">
        <f>IF(A30,"+ 1 siège","")</f>
      </c>
      <c r="C30" s="51"/>
      <c r="D30" s="29">
        <f aca="true" t="shared" si="16" ref="D30:O30">IF($A30,D$12/(D29+1),"")</f>
      </c>
      <c r="E30" s="29">
        <f t="shared" si="16"/>
      </c>
      <c r="F30" s="29">
        <f t="shared" si="16"/>
      </c>
      <c r="G30" s="29">
        <f t="shared" si="16"/>
      </c>
      <c r="H30" s="29">
        <f t="shared" si="16"/>
      </c>
      <c r="I30" s="29">
        <f t="shared" si="16"/>
      </c>
      <c r="J30" s="29">
        <f t="shared" si="16"/>
      </c>
      <c r="K30" s="29">
        <f t="shared" si="16"/>
      </c>
      <c r="L30" s="29">
        <f t="shared" si="16"/>
      </c>
      <c r="M30" s="29">
        <f t="shared" si="16"/>
      </c>
      <c r="N30" s="29">
        <f t="shared" si="16"/>
      </c>
      <c r="O30" s="30">
        <f t="shared" si="16"/>
      </c>
      <c r="P30" s="11"/>
    </row>
    <row r="31" spans="1:16" ht="12.75">
      <c r="A31" s="15" t="str">
        <f>IF(A30,"Sièges à attribuer","CAP composée")</f>
        <v>CAP composée</v>
      </c>
      <c r="B31" s="52"/>
      <c r="C31" s="53"/>
      <c r="D31" s="31">
        <f aca="true" t="shared" si="17" ref="D31:O31">IF(D30=MAX($D$16:$O$16),D29+1,D29)</f>
      </c>
      <c r="E31" s="31">
        <f t="shared" si="17"/>
      </c>
      <c r="F31" s="31">
        <f t="shared" si="17"/>
      </c>
      <c r="G31" s="31">
        <f t="shared" si="17"/>
      </c>
      <c r="H31" s="31">
        <f t="shared" si="17"/>
      </c>
      <c r="I31" s="31">
        <f t="shared" si="17"/>
      </c>
      <c r="J31" s="31">
        <f t="shared" si="17"/>
      </c>
      <c r="K31" s="31">
        <f t="shared" si="17"/>
      </c>
      <c r="L31" s="31">
        <f t="shared" si="17"/>
      </c>
      <c r="M31" s="31">
        <f t="shared" si="17"/>
      </c>
      <c r="N31" s="31">
        <f t="shared" si="17"/>
      </c>
      <c r="O31" s="32">
        <f t="shared" si="17"/>
      </c>
      <c r="P31" s="14">
        <f>SUM(D31:O31)</f>
        <v>0</v>
      </c>
    </row>
    <row r="32" spans="1:16" ht="12.75">
      <c r="A32" s="16" t="b">
        <f>IF(OR(P31&gt;=Nb,P31=0),FALSE,TRUE)</f>
        <v>0</v>
      </c>
      <c r="B32" s="50">
        <f>IF(A32,"+ 1 siège","")</f>
      </c>
      <c r="C32" s="51"/>
      <c r="D32" s="25">
        <f aca="true" t="shared" si="18" ref="D32:O32">IF($A32,D$12/(D31+1),"")</f>
      </c>
      <c r="E32" s="25">
        <f t="shared" si="18"/>
      </c>
      <c r="F32" s="25">
        <f t="shared" si="18"/>
      </c>
      <c r="G32" s="25">
        <f t="shared" si="18"/>
      </c>
      <c r="H32" s="25">
        <f t="shared" si="18"/>
      </c>
      <c r="I32" s="25">
        <f t="shared" si="18"/>
      </c>
      <c r="J32" s="25">
        <f t="shared" si="18"/>
      </c>
      <c r="K32" s="25">
        <f t="shared" si="18"/>
      </c>
      <c r="L32" s="25">
        <f t="shared" si="18"/>
      </c>
      <c r="M32" s="25">
        <f t="shared" si="18"/>
      </c>
      <c r="N32" s="25">
        <f t="shared" si="18"/>
      </c>
      <c r="O32" s="26">
        <f t="shared" si="18"/>
      </c>
      <c r="P32" s="12"/>
    </row>
    <row r="33" spans="1:16" ht="12.75">
      <c r="A33" s="15" t="str">
        <f>IF(A32,"Sièges à attribuer","CAP composée")</f>
        <v>CAP composée</v>
      </c>
      <c r="B33" s="52"/>
      <c r="C33" s="53"/>
      <c r="D33" s="27">
        <f aca="true" t="shared" si="19" ref="D33:O33">IF(D32=MAX($D$16:$O$16),D31+1,D31)</f>
      </c>
      <c r="E33" s="27">
        <f t="shared" si="19"/>
      </c>
      <c r="F33" s="27">
        <f t="shared" si="19"/>
      </c>
      <c r="G33" s="27">
        <f t="shared" si="19"/>
      </c>
      <c r="H33" s="27">
        <f t="shared" si="19"/>
      </c>
      <c r="I33" s="27">
        <f t="shared" si="19"/>
      </c>
      <c r="J33" s="27">
        <f t="shared" si="19"/>
      </c>
      <c r="K33" s="27">
        <f t="shared" si="19"/>
      </c>
      <c r="L33" s="27">
        <f t="shared" si="19"/>
      </c>
      <c r="M33" s="27">
        <f t="shared" si="19"/>
      </c>
      <c r="N33" s="27">
        <f t="shared" si="19"/>
      </c>
      <c r="O33" s="28">
        <f t="shared" si="19"/>
      </c>
      <c r="P33" s="13">
        <f>SUM(D33:O33)</f>
        <v>0</v>
      </c>
    </row>
    <row r="34" spans="1:16" ht="12.75">
      <c r="A34" s="17" t="b">
        <f>IF(OR(P33&gt;=Nb,P33=0),FALSE,TRUE)</f>
        <v>0</v>
      </c>
      <c r="B34" s="50"/>
      <c r="C34" s="51"/>
      <c r="D34" s="29">
        <f aca="true" t="shared" si="20" ref="D34:O34">IF($A34,D$12/(D33+1),"")</f>
      </c>
      <c r="E34" s="29">
        <f t="shared" si="20"/>
      </c>
      <c r="F34" s="29">
        <f t="shared" si="20"/>
      </c>
      <c r="G34" s="29">
        <f t="shared" si="20"/>
      </c>
      <c r="H34" s="29">
        <f t="shared" si="20"/>
      </c>
      <c r="I34" s="29">
        <f t="shared" si="20"/>
      </c>
      <c r="J34" s="29">
        <f t="shared" si="20"/>
      </c>
      <c r="K34" s="29">
        <f t="shared" si="20"/>
      </c>
      <c r="L34" s="29">
        <f t="shared" si="20"/>
      </c>
      <c r="M34" s="29">
        <f t="shared" si="20"/>
      </c>
      <c r="N34" s="29">
        <f t="shared" si="20"/>
      </c>
      <c r="O34" s="30">
        <f t="shared" si="20"/>
      </c>
      <c r="P34" s="11"/>
    </row>
    <row r="35" spans="1:16" ht="13.5" thickBot="1">
      <c r="A35" s="22" t="str">
        <f>IF(A34,"Sièges à attribuer","CAP composée")</f>
        <v>CAP composée</v>
      </c>
      <c r="B35" s="54"/>
      <c r="C35" s="55"/>
      <c r="D35" s="33">
        <f aca="true" t="shared" si="21" ref="D35:O35">IF(D34=MAX($D$16:$O$16),D33+1,D33)</f>
      </c>
      <c r="E35" s="33">
        <f t="shared" si="21"/>
      </c>
      <c r="F35" s="33">
        <f t="shared" si="21"/>
      </c>
      <c r="G35" s="33">
        <f t="shared" si="21"/>
      </c>
      <c r="H35" s="33">
        <f t="shared" si="21"/>
      </c>
      <c r="I35" s="33">
        <f t="shared" si="21"/>
      </c>
      <c r="J35" s="33">
        <f t="shared" si="21"/>
      </c>
      <c r="K35" s="33">
        <f t="shared" si="21"/>
      </c>
      <c r="L35" s="33">
        <f t="shared" si="21"/>
      </c>
      <c r="M35" s="33">
        <f t="shared" si="21"/>
      </c>
      <c r="N35" s="33">
        <f t="shared" si="21"/>
      </c>
      <c r="O35" s="34">
        <f t="shared" si="21"/>
      </c>
      <c r="P35" s="4">
        <f>SUM(D35:O35)</f>
        <v>0</v>
      </c>
    </row>
  </sheetData>
  <sheetProtection selectLockedCells="1"/>
  <mergeCells count="20">
    <mergeCell ref="B3:C3"/>
    <mergeCell ref="B4:C4"/>
    <mergeCell ref="B5:C5"/>
    <mergeCell ref="B6:C6"/>
    <mergeCell ref="B30:C31"/>
    <mergeCell ref="B16:C17"/>
    <mergeCell ref="B18:C19"/>
    <mergeCell ref="B22:C23"/>
    <mergeCell ref="B20:C21"/>
    <mergeCell ref="B26:C27"/>
    <mergeCell ref="A1:P1"/>
    <mergeCell ref="B32:C33"/>
    <mergeCell ref="B34:C35"/>
    <mergeCell ref="F9:G9"/>
    <mergeCell ref="B14:C14"/>
    <mergeCell ref="B11:C11"/>
    <mergeCell ref="B12:C12"/>
    <mergeCell ref="B15:C15"/>
    <mergeCell ref="B24:C25"/>
    <mergeCell ref="B28:C29"/>
  </mergeCells>
  <conditionalFormatting sqref="P15 P17 P19 P21 P23 P25 P27 P29 P31 P33 P35">
    <cfRule type="cellIs" priority="1" dxfId="0" operator="greaterThan" stopIfTrue="1">
      <formula>$F$9</formula>
    </cfRule>
  </conditionalFormatting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  <ignoredErrors>
    <ignoredError sqref="D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BARBIER</dc:creator>
  <cp:keywords/>
  <dc:description/>
  <cp:lastModifiedBy>SE-UNSA 34</cp:lastModifiedBy>
  <cp:lastPrinted>2005-06-07T15:19:16Z</cp:lastPrinted>
  <dcterms:created xsi:type="dcterms:W3CDTF">2005-04-21T09:08:40Z</dcterms:created>
  <dcterms:modified xsi:type="dcterms:W3CDTF">2008-12-06T20:46:42Z</dcterms:modified>
  <cp:category/>
  <cp:version/>
  <cp:contentType/>
  <cp:contentStatus/>
</cp:coreProperties>
</file>