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040" activeTab="1"/>
  </bookViews>
  <sheets>
    <sheet name="DGH" sheetId="1" r:id="rId1"/>
    <sheet name="Effectifs" sheetId="2" r:id="rId2"/>
  </sheets>
  <definedNames/>
  <calcPr fullCalcOnLoad="1"/>
</workbook>
</file>

<file path=xl/sharedStrings.xml><?xml version="1.0" encoding="utf-8"?>
<sst xmlns="http://schemas.openxmlformats.org/spreadsheetml/2006/main" count="72" uniqueCount="37">
  <si>
    <t>Etablissement</t>
  </si>
  <si>
    <t>TOTAL</t>
  </si>
  <si>
    <t>Prev. Eff.</t>
  </si>
  <si>
    <t>HP</t>
  </si>
  <si>
    <t>HSA</t>
  </si>
  <si>
    <t>% HS</t>
  </si>
  <si>
    <t>Total</t>
  </si>
  <si>
    <t>Maine de Biran</t>
  </si>
  <si>
    <t>Excideuil</t>
  </si>
  <si>
    <t>Nontron</t>
  </si>
  <si>
    <t>A. Claveille</t>
  </si>
  <si>
    <t>Bertran de Born</t>
  </si>
  <si>
    <t>Jay de Beaufort</t>
  </si>
  <si>
    <t>L. Gatet</t>
  </si>
  <si>
    <t>Ribérac</t>
  </si>
  <si>
    <t>Sarlat</t>
  </si>
  <si>
    <t>Terrasson</t>
  </si>
  <si>
    <t>DSDEN24/DSM2</t>
  </si>
  <si>
    <t>Structures et effectifs des lycées généraux et technologiques</t>
  </si>
  <si>
    <t>DGH NOTIFIEE RENTREE 2013</t>
  </si>
  <si>
    <t>2nde</t>
  </si>
  <si>
    <t>1ères Générales</t>
  </si>
  <si>
    <t>1ères Technologiques</t>
  </si>
  <si>
    <t>Terminales Générales</t>
  </si>
  <si>
    <t>Terminales Technologiques</t>
  </si>
  <si>
    <t>BTS Tertiaire</t>
  </si>
  <si>
    <t>BTS Industriels</t>
  </si>
  <si>
    <t>CPGE</t>
  </si>
  <si>
    <t>DTS</t>
  </si>
  <si>
    <t>Effectifs</t>
  </si>
  <si>
    <t>Divisions</t>
  </si>
  <si>
    <t>Prévisions d'effectifs et structures utilisées pour la préparation de la rentrée 2014</t>
  </si>
  <si>
    <t>CTSD budget du 6 février 2014</t>
  </si>
  <si>
    <t>Mention Complémentaire</t>
  </si>
  <si>
    <t>DGH NOTIFIEE RENTREE 2014</t>
  </si>
  <si>
    <t>Réalisé le 29 janvier 2014</t>
  </si>
  <si>
    <t>DSDEN24/ DSM2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</si>
</sst>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"/>
      <family val="0"/>
    </font>
    <font>
      <b/>
      <sz val="10"/>
      <name val="Candara"/>
      <family val="2"/>
    </font>
    <font>
      <sz val="10"/>
      <name val="Candara"/>
      <family val="2"/>
    </font>
    <font>
      <sz val="8"/>
      <name val="Arial"/>
      <family val="2"/>
    </font>
    <font>
      <b/>
      <sz val="10"/>
      <color indexed="8"/>
      <name val="Candara"/>
      <family val="2"/>
    </font>
    <font>
      <b/>
      <sz val="12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33" borderId="10" xfId="44" applyFont="1" applyFill="1" applyBorder="1">
      <alignment/>
      <protection/>
    </xf>
    <xf numFmtId="0" fontId="2" fillId="33" borderId="11" xfId="44" applyFont="1" applyFill="1" applyBorder="1">
      <alignment/>
      <protection/>
    </xf>
    <xf numFmtId="0" fontId="2" fillId="33" borderId="12" xfId="44" applyFont="1" applyFill="1" applyBorder="1">
      <alignment/>
      <protection/>
    </xf>
    <xf numFmtId="0" fontId="2" fillId="0" borderId="13" xfId="44" applyNumberFormat="1" applyFont="1" applyFill="1" applyBorder="1" applyAlignment="1">
      <alignment horizontal="center"/>
      <protection/>
    </xf>
    <xf numFmtId="0" fontId="2" fillId="0" borderId="14" xfId="44" applyNumberFormat="1" applyFont="1" applyFill="1" applyBorder="1" applyAlignment="1">
      <alignment horizontal="center"/>
      <protection/>
    </xf>
    <xf numFmtId="2" fontId="2" fillId="0" borderId="15" xfId="44" applyNumberFormat="1" applyFont="1" applyFill="1" applyBorder="1" applyAlignment="1">
      <alignment horizontal="center"/>
      <protection/>
    </xf>
    <xf numFmtId="2" fontId="2" fillId="0" borderId="16" xfId="44" applyNumberFormat="1" applyFont="1" applyFill="1" applyBorder="1" applyAlignment="1">
      <alignment horizontal="center"/>
      <protection/>
    </xf>
    <xf numFmtId="2" fontId="2" fillId="0" borderId="17" xfId="44" applyNumberFormat="1" applyFont="1" applyFill="1" applyBorder="1" applyAlignment="1">
      <alignment horizontal="center"/>
      <protection/>
    </xf>
    <xf numFmtId="0" fontId="1" fillId="34" borderId="18" xfId="44" applyFont="1" applyFill="1" applyBorder="1">
      <alignment/>
      <protection/>
    </xf>
    <xf numFmtId="2" fontId="1" fillId="34" borderId="12" xfId="44" applyNumberFormat="1" applyFont="1" applyFill="1" applyBorder="1" applyAlignment="1">
      <alignment horizontal="center"/>
      <protection/>
    </xf>
    <xf numFmtId="169" fontId="1" fillId="34" borderId="19" xfId="44" applyNumberFormat="1" applyFont="1" applyFill="1" applyBorder="1" applyAlignment="1">
      <alignment horizontal="center"/>
      <protection/>
    </xf>
    <xf numFmtId="0" fontId="1" fillId="34" borderId="11" xfId="44" applyNumberFormat="1" applyFont="1" applyFill="1" applyBorder="1" applyAlignment="1">
      <alignment horizontal="center"/>
      <protection/>
    </xf>
    <xf numFmtId="0" fontId="2" fillId="33" borderId="20" xfId="44" applyFont="1" applyFill="1" applyBorder="1">
      <alignment/>
      <protection/>
    </xf>
    <xf numFmtId="0" fontId="2" fillId="33" borderId="21" xfId="44" applyFont="1" applyFill="1" applyBorder="1">
      <alignment/>
      <protection/>
    </xf>
    <xf numFmtId="0" fontId="2" fillId="33" borderId="22" xfId="44" applyFont="1" applyFill="1" applyBorder="1">
      <alignment/>
      <protection/>
    </xf>
    <xf numFmtId="0" fontId="2" fillId="0" borderId="23" xfId="44" applyNumberFormat="1" applyFont="1" applyFill="1" applyBorder="1" applyAlignment="1">
      <alignment horizontal="center"/>
      <protection/>
    </xf>
    <xf numFmtId="0" fontId="2" fillId="33" borderId="19" xfId="44" applyFont="1" applyFill="1" applyBorder="1">
      <alignment/>
      <protection/>
    </xf>
    <xf numFmtId="169" fontId="2" fillId="0" borderId="24" xfId="44" applyNumberFormat="1" applyFont="1" applyFill="1" applyBorder="1" applyAlignment="1">
      <alignment horizontal="center"/>
      <protection/>
    </xf>
    <xf numFmtId="169" fontId="2" fillId="0" borderId="25" xfId="44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/>
    </xf>
    <xf numFmtId="0" fontId="1" fillId="0" borderId="2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39" xfId="0" applyFont="1" applyBorder="1" applyAlignment="1">
      <alignment horizontal="right" vertical="center" wrapText="1"/>
    </xf>
    <xf numFmtId="0" fontId="2" fillId="0" borderId="25" xfId="0" applyFont="1" applyBorder="1" applyAlignment="1">
      <alignment/>
    </xf>
    <xf numFmtId="0" fontId="2" fillId="0" borderId="40" xfId="0" applyFont="1" applyBorder="1" applyAlignment="1">
      <alignment horizontal="right" vertical="center" wrapText="1"/>
    </xf>
    <xf numFmtId="0" fontId="2" fillId="0" borderId="38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4.8515625" style="20" customWidth="1"/>
    <col min="2" max="16384" width="11.421875" style="20" customWidth="1"/>
  </cols>
  <sheetData>
    <row r="1" ht="12.75">
      <c r="A1" s="20" t="s">
        <v>17</v>
      </c>
    </row>
    <row r="2" ht="12.75">
      <c r="A2" s="20" t="s">
        <v>35</v>
      </c>
    </row>
    <row r="4" spans="1:6" ht="12.75" customHeight="1">
      <c r="A4" s="53" t="s">
        <v>32</v>
      </c>
      <c r="B4" s="53"/>
      <c r="C4" s="53"/>
      <c r="D4" s="21"/>
      <c r="E4" s="21"/>
      <c r="F4" s="21"/>
    </row>
    <row r="5" spans="1:6" ht="12.75" customHeight="1">
      <c r="A5" s="53" t="s">
        <v>18</v>
      </c>
      <c r="B5" s="53"/>
      <c r="C5" s="53"/>
      <c r="D5" s="53"/>
      <c r="E5" s="53"/>
      <c r="F5" s="21"/>
    </row>
    <row r="6" spans="1:6" ht="13.5" thickBot="1">
      <c r="A6" s="21"/>
      <c r="B6" s="21"/>
      <c r="C6" s="21"/>
      <c r="D6" s="21"/>
      <c r="E6" s="21"/>
      <c r="F6" s="21"/>
    </row>
    <row r="7" spans="1:11" ht="13.5" customHeight="1" thickBot="1">
      <c r="A7" s="21"/>
      <c r="B7" s="54" t="s">
        <v>19</v>
      </c>
      <c r="C7" s="55"/>
      <c r="D7" s="55"/>
      <c r="E7" s="55"/>
      <c r="F7" s="56"/>
      <c r="G7" s="54" t="s">
        <v>34</v>
      </c>
      <c r="H7" s="55"/>
      <c r="I7" s="55"/>
      <c r="J7" s="55"/>
      <c r="K7" s="56"/>
    </row>
    <row r="8" spans="1:11" ht="13.5" thickBot="1">
      <c r="A8" s="1" t="s">
        <v>0</v>
      </c>
      <c r="B8" s="2" t="s">
        <v>2</v>
      </c>
      <c r="C8" s="3" t="s">
        <v>3</v>
      </c>
      <c r="D8" s="3" t="s">
        <v>4</v>
      </c>
      <c r="E8" s="3" t="s">
        <v>6</v>
      </c>
      <c r="F8" s="17" t="s">
        <v>5</v>
      </c>
      <c r="G8" s="2" t="s">
        <v>2</v>
      </c>
      <c r="H8" s="3" t="s">
        <v>3</v>
      </c>
      <c r="I8" s="3" t="s">
        <v>4</v>
      </c>
      <c r="J8" s="3" t="s">
        <v>6</v>
      </c>
      <c r="K8" s="17" t="s">
        <v>5</v>
      </c>
    </row>
    <row r="9" spans="1:11" ht="12.75">
      <c r="A9" s="13" t="s">
        <v>7</v>
      </c>
      <c r="B9" s="16">
        <v>1549</v>
      </c>
      <c r="C9" s="6">
        <f>1870.5+19.5</f>
        <v>1890</v>
      </c>
      <c r="D9" s="6">
        <v>223</v>
      </c>
      <c r="E9" s="6">
        <f>SUM(C9:D9)</f>
        <v>2113</v>
      </c>
      <c r="F9" s="18">
        <f>D9/E9%</f>
        <v>10.553715097018458</v>
      </c>
      <c r="G9" s="16">
        <v>1535</v>
      </c>
      <c r="H9" s="6">
        <v>1948</v>
      </c>
      <c r="I9" s="6">
        <v>194</v>
      </c>
      <c r="J9" s="6">
        <f>SUM(H9:I9)</f>
        <v>2142</v>
      </c>
      <c r="K9" s="18">
        <f>I9/J9%</f>
        <v>9.056956115779645</v>
      </c>
    </row>
    <row r="10" spans="1:11" ht="12.75">
      <c r="A10" s="14" t="s">
        <v>8</v>
      </c>
      <c r="B10" s="4">
        <v>175</v>
      </c>
      <c r="C10" s="7">
        <f>268+6</f>
        <v>274</v>
      </c>
      <c r="D10" s="7">
        <f>23-6</f>
        <v>17</v>
      </c>
      <c r="E10" s="7">
        <f aca="true" t="shared" si="0" ref="E10:E18">SUM(C10:D10)</f>
        <v>291</v>
      </c>
      <c r="F10" s="18">
        <f aca="true" t="shared" si="1" ref="F10:F19">D10/E10%</f>
        <v>5.841924398625429</v>
      </c>
      <c r="G10" s="4">
        <v>157</v>
      </c>
      <c r="H10" s="7">
        <v>265.5</v>
      </c>
      <c r="I10" s="7">
        <v>14.5</v>
      </c>
      <c r="J10" s="7">
        <f aca="true" t="shared" si="2" ref="J10:J18">SUM(H10:I10)</f>
        <v>280</v>
      </c>
      <c r="K10" s="18">
        <f aca="true" t="shared" si="3" ref="K10:K19">I10/J10%</f>
        <v>5.178571428571429</v>
      </c>
    </row>
    <row r="11" spans="1:11" ht="12.75">
      <c r="A11" s="14" t="s">
        <v>9</v>
      </c>
      <c r="B11" s="4">
        <v>303</v>
      </c>
      <c r="C11" s="7">
        <f>421+22</f>
        <v>443</v>
      </c>
      <c r="D11" s="7">
        <f>37</f>
        <v>37</v>
      </c>
      <c r="E11" s="7">
        <f t="shared" si="0"/>
        <v>480</v>
      </c>
      <c r="F11" s="18">
        <f t="shared" si="1"/>
        <v>7.708333333333334</v>
      </c>
      <c r="G11" s="4">
        <v>340</v>
      </c>
      <c r="H11" s="7">
        <v>473</v>
      </c>
      <c r="I11" s="7">
        <v>25.5</v>
      </c>
      <c r="J11" s="7">
        <f t="shared" si="2"/>
        <v>498.5</v>
      </c>
      <c r="K11" s="18">
        <f t="shared" si="3"/>
        <v>5.1153460381143425</v>
      </c>
    </row>
    <row r="12" spans="1:11" ht="12.75">
      <c r="A12" s="14" t="s">
        <v>10</v>
      </c>
      <c r="B12" s="4">
        <v>765</v>
      </c>
      <c r="C12" s="7">
        <f>1341+30</f>
        <v>1371</v>
      </c>
      <c r="D12" s="7">
        <f>149</f>
        <v>149</v>
      </c>
      <c r="E12" s="7">
        <f t="shared" si="0"/>
        <v>1520</v>
      </c>
      <c r="F12" s="18">
        <f t="shared" si="1"/>
        <v>9.802631578947368</v>
      </c>
      <c r="G12" s="4">
        <v>824</v>
      </c>
      <c r="H12" s="7">
        <v>1464</v>
      </c>
      <c r="I12" s="7">
        <v>150.5</v>
      </c>
      <c r="J12" s="7">
        <f t="shared" si="2"/>
        <v>1614.5</v>
      </c>
      <c r="K12" s="18">
        <f t="shared" si="3"/>
        <v>9.321771446268194</v>
      </c>
    </row>
    <row r="13" spans="1:11" ht="12.75">
      <c r="A13" s="14" t="s">
        <v>11</v>
      </c>
      <c r="B13" s="4">
        <v>898</v>
      </c>
      <c r="C13" s="7">
        <f>1168-6</f>
        <v>1162</v>
      </c>
      <c r="D13" s="7">
        <f>124+6</f>
        <v>130</v>
      </c>
      <c r="E13" s="7">
        <f t="shared" si="0"/>
        <v>1292</v>
      </c>
      <c r="F13" s="18">
        <f t="shared" si="1"/>
        <v>10.061919504643964</v>
      </c>
      <c r="G13" s="4">
        <v>888</v>
      </c>
      <c r="H13" s="7">
        <v>1196.5</v>
      </c>
      <c r="I13" s="7">
        <v>120</v>
      </c>
      <c r="J13" s="7">
        <f t="shared" si="2"/>
        <v>1316.5</v>
      </c>
      <c r="K13" s="18">
        <f t="shared" si="3"/>
        <v>9.115077857956704</v>
      </c>
    </row>
    <row r="14" spans="1:11" ht="12.75">
      <c r="A14" s="14" t="s">
        <v>12</v>
      </c>
      <c r="B14" s="4">
        <v>1012</v>
      </c>
      <c r="C14" s="7">
        <f>1295+30</f>
        <v>1325</v>
      </c>
      <c r="D14" s="7">
        <f>144.5</f>
        <v>144.5</v>
      </c>
      <c r="E14" s="7">
        <f t="shared" si="0"/>
        <v>1469.5</v>
      </c>
      <c r="F14" s="18">
        <f t="shared" si="1"/>
        <v>9.833276624702279</v>
      </c>
      <c r="G14" s="4">
        <v>1045</v>
      </c>
      <c r="H14" s="7">
        <v>1300</v>
      </c>
      <c r="I14" s="7">
        <v>155</v>
      </c>
      <c r="J14" s="7">
        <f t="shared" si="2"/>
        <v>1455</v>
      </c>
      <c r="K14" s="18">
        <f t="shared" si="3"/>
        <v>10.652920962199312</v>
      </c>
    </row>
    <row r="15" spans="1:11" ht="12.75">
      <c r="A15" s="14" t="s">
        <v>13</v>
      </c>
      <c r="B15" s="4">
        <v>991</v>
      </c>
      <c r="C15" s="7">
        <f>1267.5+11</f>
        <v>1278.5</v>
      </c>
      <c r="D15" s="7">
        <f>134.5+5</f>
        <v>139.5</v>
      </c>
      <c r="E15" s="7">
        <f t="shared" si="0"/>
        <v>1418</v>
      </c>
      <c r="F15" s="18">
        <f t="shared" si="1"/>
        <v>9.837799717912553</v>
      </c>
      <c r="G15" s="4">
        <v>1029</v>
      </c>
      <c r="H15" s="7">
        <v>1313</v>
      </c>
      <c r="I15" s="7">
        <v>129</v>
      </c>
      <c r="J15" s="7">
        <f t="shared" si="2"/>
        <v>1442</v>
      </c>
      <c r="K15" s="18">
        <f t="shared" si="3"/>
        <v>8.945908460471568</v>
      </c>
    </row>
    <row r="16" spans="1:11" ht="12.75">
      <c r="A16" s="14" t="s">
        <v>14</v>
      </c>
      <c r="B16" s="4">
        <v>460</v>
      </c>
      <c r="C16" s="7">
        <f>568+8</f>
        <v>576</v>
      </c>
      <c r="D16" s="7">
        <f>57-8</f>
        <v>49</v>
      </c>
      <c r="E16" s="7">
        <f t="shared" si="0"/>
        <v>625</v>
      </c>
      <c r="F16" s="18">
        <f t="shared" si="1"/>
        <v>7.84</v>
      </c>
      <c r="G16" s="4">
        <v>524</v>
      </c>
      <c r="H16" s="7">
        <v>628.5</v>
      </c>
      <c r="I16" s="7">
        <v>66.5</v>
      </c>
      <c r="J16" s="7">
        <f t="shared" si="2"/>
        <v>695</v>
      </c>
      <c r="K16" s="18">
        <f t="shared" si="3"/>
        <v>9.568345323741006</v>
      </c>
    </row>
    <row r="17" spans="1:11" ht="12.75">
      <c r="A17" s="15" t="s">
        <v>15</v>
      </c>
      <c r="B17" s="4">
        <v>818</v>
      </c>
      <c r="C17" s="7">
        <v>1120.5</v>
      </c>
      <c r="D17" s="7">
        <v>116.5</v>
      </c>
      <c r="E17" s="7">
        <f t="shared" si="0"/>
        <v>1237</v>
      </c>
      <c r="F17" s="18">
        <f t="shared" si="1"/>
        <v>9.417946645109136</v>
      </c>
      <c r="G17" s="4">
        <v>861</v>
      </c>
      <c r="H17" s="7">
        <v>1162</v>
      </c>
      <c r="I17" s="7">
        <v>107.5</v>
      </c>
      <c r="J17" s="7">
        <f t="shared" si="2"/>
        <v>1269.5</v>
      </c>
      <c r="K17" s="18">
        <f t="shared" si="3"/>
        <v>8.467900748326112</v>
      </c>
    </row>
    <row r="18" spans="1:11" ht="13.5" thickBot="1">
      <c r="A18" s="15" t="s">
        <v>16</v>
      </c>
      <c r="B18" s="5">
        <v>321</v>
      </c>
      <c r="C18" s="8">
        <f>424.5+9</f>
        <v>433.5</v>
      </c>
      <c r="D18" s="8">
        <f>36</f>
        <v>36</v>
      </c>
      <c r="E18" s="8">
        <f t="shared" si="0"/>
        <v>469.5</v>
      </c>
      <c r="F18" s="19">
        <f t="shared" si="1"/>
        <v>7.6677316293929705</v>
      </c>
      <c r="G18" s="5">
        <v>355</v>
      </c>
      <c r="H18" s="8">
        <v>442</v>
      </c>
      <c r="I18" s="8">
        <v>32.5</v>
      </c>
      <c r="J18" s="8">
        <f t="shared" si="2"/>
        <v>474.5</v>
      </c>
      <c r="K18" s="19">
        <f t="shared" si="3"/>
        <v>6.8493150684931505</v>
      </c>
    </row>
    <row r="19" spans="1:11" ht="13.5" thickBot="1">
      <c r="A19" s="9" t="s">
        <v>1</v>
      </c>
      <c r="B19" s="12">
        <f>SUM(B9:B18)</f>
        <v>7292</v>
      </c>
      <c r="C19" s="10">
        <f>SUM(C9:C18)</f>
        <v>9873.5</v>
      </c>
      <c r="D19" s="10">
        <f>SUM(D9:D18)</f>
        <v>1041.5</v>
      </c>
      <c r="E19" s="10">
        <f>SUM(E9:E18)</f>
        <v>10915</v>
      </c>
      <c r="F19" s="11">
        <f t="shared" si="1"/>
        <v>9.541914796152083</v>
      </c>
      <c r="G19" s="12">
        <f>SUM(G9:G18)</f>
        <v>7558</v>
      </c>
      <c r="H19" s="10">
        <f>SUM(H9:H18)</f>
        <v>10192.5</v>
      </c>
      <c r="I19" s="10">
        <f>SUM(I9:I18)</f>
        <v>995</v>
      </c>
      <c r="J19" s="10">
        <f>SUM(J9:J18)</f>
        <v>11187.5</v>
      </c>
      <c r="K19" s="11">
        <f t="shared" si="3"/>
        <v>8.893854748603353</v>
      </c>
    </row>
  </sheetData>
  <sheetProtection/>
  <mergeCells count="4">
    <mergeCell ref="A4:C4"/>
    <mergeCell ref="A5:E5"/>
    <mergeCell ref="B7:F7"/>
    <mergeCell ref="G7:K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15.7109375" style="20" customWidth="1"/>
    <col min="2" max="2" width="14.57421875" style="20" customWidth="1"/>
    <col min="3" max="5" width="11.421875" style="20" customWidth="1"/>
    <col min="6" max="6" width="16.28125" style="20" customWidth="1"/>
    <col min="7" max="7" width="17.00390625" style="20" customWidth="1"/>
    <col min="8" max="16384" width="11.421875" style="20" customWidth="1"/>
  </cols>
  <sheetData>
    <row r="1" spans="1:7" ht="12.75">
      <c r="A1" s="20" t="s">
        <v>36</v>
      </c>
      <c r="C1" s="57" t="s">
        <v>31</v>
      </c>
      <c r="D1" s="57"/>
      <c r="E1" s="57"/>
      <c r="F1" s="57"/>
      <c r="G1" s="57"/>
    </row>
    <row r="2" spans="1:7" ht="15.75" customHeight="1">
      <c r="A2" s="43"/>
      <c r="C2" s="57"/>
      <c r="D2" s="57"/>
      <c r="E2" s="57"/>
      <c r="F2" s="57"/>
      <c r="G2" s="57"/>
    </row>
    <row r="4" spans="1:5" ht="12.75">
      <c r="A4" s="53" t="s">
        <v>32</v>
      </c>
      <c r="B4" s="53"/>
      <c r="C4" s="53"/>
      <c r="D4" s="21"/>
      <c r="E4" s="21"/>
    </row>
    <row r="5" spans="1:5" ht="12.75">
      <c r="A5" s="53" t="s">
        <v>18</v>
      </c>
      <c r="B5" s="53"/>
      <c r="C5" s="53"/>
      <c r="D5" s="53"/>
      <c r="E5" s="53"/>
    </row>
    <row r="6" ht="13.5" thickBot="1"/>
    <row r="7" spans="1:11" ht="24.75" customHeight="1" thickBot="1">
      <c r="A7" s="22"/>
      <c r="B7" s="23" t="s">
        <v>7</v>
      </c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52" t="s">
        <v>15</v>
      </c>
      <c r="K7" s="25" t="s">
        <v>16</v>
      </c>
    </row>
    <row r="8" spans="1:11" ht="21" customHeight="1">
      <c r="A8" s="26" t="s">
        <v>20</v>
      </c>
      <c r="B8" s="27"/>
      <c r="C8" s="28"/>
      <c r="D8" s="28"/>
      <c r="E8" s="28"/>
      <c r="F8" s="28"/>
      <c r="G8" s="28"/>
      <c r="H8" s="28"/>
      <c r="I8" s="28"/>
      <c r="J8" s="28"/>
      <c r="K8" s="29"/>
    </row>
    <row r="9" spans="1:11" ht="12.75">
      <c r="A9" s="30" t="s">
        <v>29</v>
      </c>
      <c r="B9" s="31">
        <v>474</v>
      </c>
      <c r="C9" s="32">
        <v>62</v>
      </c>
      <c r="D9" s="32">
        <v>130</v>
      </c>
      <c r="E9" s="32">
        <v>208</v>
      </c>
      <c r="F9" s="32">
        <v>229</v>
      </c>
      <c r="G9" s="32">
        <v>347</v>
      </c>
      <c r="H9" s="32">
        <v>280</v>
      </c>
      <c r="I9" s="32">
        <v>196</v>
      </c>
      <c r="J9" s="32">
        <v>300</v>
      </c>
      <c r="K9" s="33">
        <v>140</v>
      </c>
    </row>
    <row r="10" spans="1:11" ht="12.75">
      <c r="A10" s="30" t="s">
        <v>30</v>
      </c>
      <c r="B10" s="31">
        <v>14</v>
      </c>
      <c r="C10" s="32">
        <v>2</v>
      </c>
      <c r="D10" s="32">
        <v>4</v>
      </c>
      <c r="E10" s="32">
        <v>6</v>
      </c>
      <c r="F10" s="32">
        <v>7</v>
      </c>
      <c r="G10" s="32">
        <v>10</v>
      </c>
      <c r="H10" s="32">
        <v>8</v>
      </c>
      <c r="I10" s="32">
        <v>6</v>
      </c>
      <c r="J10" s="32">
        <v>9</v>
      </c>
      <c r="K10" s="33">
        <v>4</v>
      </c>
    </row>
    <row r="11" spans="1:11" ht="12.75">
      <c r="A11" s="34" t="s">
        <v>21</v>
      </c>
      <c r="B11" s="35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12.75">
      <c r="A12" s="30" t="s">
        <v>29</v>
      </c>
      <c r="B12" s="31">
        <v>312</v>
      </c>
      <c r="C12" s="32">
        <v>29</v>
      </c>
      <c r="D12" s="32">
        <v>125</v>
      </c>
      <c r="E12" s="32">
        <v>42</v>
      </c>
      <c r="F12" s="32">
        <v>154</v>
      </c>
      <c r="G12" s="32">
        <v>191</v>
      </c>
      <c r="H12" s="32">
        <v>220</v>
      </c>
      <c r="I12" s="32">
        <v>138</v>
      </c>
      <c r="J12" s="32">
        <v>194</v>
      </c>
      <c r="K12" s="33">
        <v>111</v>
      </c>
    </row>
    <row r="13" spans="1:11" ht="12.75">
      <c r="A13" s="38" t="s">
        <v>30</v>
      </c>
      <c r="B13" s="39">
        <v>9</v>
      </c>
      <c r="C13" s="40">
        <v>1</v>
      </c>
      <c r="D13" s="40">
        <v>4</v>
      </c>
      <c r="E13" s="40">
        <v>2</v>
      </c>
      <c r="F13" s="40">
        <v>5</v>
      </c>
      <c r="G13" s="40">
        <v>6</v>
      </c>
      <c r="H13" s="40">
        <v>7</v>
      </c>
      <c r="I13" s="40">
        <v>4</v>
      </c>
      <c r="J13" s="40">
        <v>6</v>
      </c>
      <c r="K13" s="41">
        <v>4</v>
      </c>
    </row>
    <row r="14" spans="1:11" ht="25.5">
      <c r="A14" s="26" t="s">
        <v>22</v>
      </c>
      <c r="B14" s="31"/>
      <c r="C14" s="32"/>
      <c r="D14" s="32"/>
      <c r="E14" s="32"/>
      <c r="F14" s="32"/>
      <c r="G14" s="32"/>
      <c r="H14" s="32"/>
      <c r="I14" s="32"/>
      <c r="J14" s="32"/>
      <c r="K14" s="33"/>
    </row>
    <row r="15" spans="1:11" ht="12.75">
      <c r="A15" s="30" t="s">
        <v>29</v>
      </c>
      <c r="B15" s="31">
        <v>130</v>
      </c>
      <c r="C15" s="32">
        <v>16</v>
      </c>
      <c r="D15" s="32"/>
      <c r="E15" s="32">
        <v>150</v>
      </c>
      <c r="F15" s="32">
        <v>58</v>
      </c>
      <c r="G15" s="32">
        <v>125</v>
      </c>
      <c r="H15" s="32">
        <v>63</v>
      </c>
      <c r="I15" s="32">
        <v>35</v>
      </c>
      <c r="J15" s="32">
        <v>75</v>
      </c>
      <c r="K15" s="33"/>
    </row>
    <row r="16" spans="1:11" ht="12.75">
      <c r="A16" s="30" t="s">
        <v>30</v>
      </c>
      <c r="B16" s="31">
        <v>5</v>
      </c>
      <c r="C16" s="32">
        <v>1</v>
      </c>
      <c r="D16" s="32"/>
      <c r="E16" s="32">
        <v>5</v>
      </c>
      <c r="F16" s="32">
        <v>2</v>
      </c>
      <c r="G16" s="32">
        <v>4</v>
      </c>
      <c r="H16" s="32">
        <v>2</v>
      </c>
      <c r="I16" s="32">
        <v>1</v>
      </c>
      <c r="J16" s="32">
        <v>3</v>
      </c>
      <c r="K16" s="33"/>
    </row>
    <row r="17" spans="1:11" ht="25.5">
      <c r="A17" s="34" t="s">
        <v>23</v>
      </c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1:11" ht="12.75">
      <c r="A18" s="30" t="s">
        <v>29</v>
      </c>
      <c r="B18" s="31">
        <v>323</v>
      </c>
      <c r="C18" s="32">
        <v>32</v>
      </c>
      <c r="D18" s="32">
        <v>85</v>
      </c>
      <c r="E18" s="32">
        <v>48</v>
      </c>
      <c r="F18" s="32">
        <v>156</v>
      </c>
      <c r="G18" s="32">
        <v>192</v>
      </c>
      <c r="H18" s="32">
        <v>221</v>
      </c>
      <c r="I18" s="32">
        <v>120</v>
      </c>
      <c r="J18" s="32">
        <v>169</v>
      </c>
      <c r="K18" s="33">
        <v>104</v>
      </c>
    </row>
    <row r="19" spans="1:11" ht="12.75">
      <c r="A19" s="38" t="s">
        <v>30</v>
      </c>
      <c r="B19" s="39">
        <v>10</v>
      </c>
      <c r="C19" s="40">
        <v>1</v>
      </c>
      <c r="D19" s="40">
        <v>3</v>
      </c>
      <c r="E19" s="40">
        <v>2</v>
      </c>
      <c r="F19" s="40">
        <v>5</v>
      </c>
      <c r="G19" s="40">
        <v>6</v>
      </c>
      <c r="H19" s="40">
        <v>7</v>
      </c>
      <c r="I19" s="40">
        <v>4</v>
      </c>
      <c r="J19" s="40">
        <v>5</v>
      </c>
      <c r="K19" s="41">
        <v>3</v>
      </c>
    </row>
    <row r="20" spans="1:11" ht="25.5">
      <c r="A20" s="26" t="s">
        <v>24</v>
      </c>
      <c r="B20" s="31"/>
      <c r="C20" s="32"/>
      <c r="D20" s="32"/>
      <c r="E20" s="32"/>
      <c r="F20" s="32"/>
      <c r="G20" s="32"/>
      <c r="H20" s="32"/>
      <c r="I20" s="32"/>
      <c r="J20" s="32"/>
      <c r="K20" s="33"/>
    </row>
    <row r="21" spans="1:11" ht="12.75">
      <c r="A21" s="30" t="s">
        <v>29</v>
      </c>
      <c r="B21" s="31">
        <v>137</v>
      </c>
      <c r="C21" s="32">
        <v>18</v>
      </c>
      <c r="D21" s="32"/>
      <c r="E21" s="32">
        <v>144</v>
      </c>
      <c r="F21" s="32">
        <v>63</v>
      </c>
      <c r="G21" s="32">
        <v>121</v>
      </c>
      <c r="H21" s="32">
        <v>65</v>
      </c>
      <c r="I21" s="32">
        <v>35</v>
      </c>
      <c r="J21" s="32">
        <v>71</v>
      </c>
      <c r="K21" s="33"/>
    </row>
    <row r="22" spans="1:11" ht="12.75">
      <c r="A22" s="30" t="s">
        <v>30</v>
      </c>
      <c r="B22" s="31">
        <v>5</v>
      </c>
      <c r="C22" s="32">
        <v>1</v>
      </c>
      <c r="D22" s="32"/>
      <c r="E22" s="32">
        <v>5</v>
      </c>
      <c r="F22" s="32">
        <v>2</v>
      </c>
      <c r="G22" s="32">
        <v>4</v>
      </c>
      <c r="H22" s="32">
        <v>2</v>
      </c>
      <c r="I22" s="32">
        <v>1</v>
      </c>
      <c r="J22" s="32">
        <v>2</v>
      </c>
      <c r="K22" s="33"/>
    </row>
    <row r="23" spans="1:11" ht="24.75" customHeight="1">
      <c r="A23" s="34" t="s">
        <v>25</v>
      </c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1:11" ht="12.75">
      <c r="A24" s="30" t="s">
        <v>29</v>
      </c>
      <c r="B24" s="31">
        <v>108</v>
      </c>
      <c r="C24" s="32"/>
      <c r="D24" s="32"/>
      <c r="E24" s="32"/>
      <c r="F24" s="32">
        <v>57</v>
      </c>
      <c r="G24" s="32"/>
      <c r="H24" s="32">
        <v>180</v>
      </c>
      <c r="I24" s="32"/>
      <c r="J24" s="32">
        <v>18</v>
      </c>
      <c r="K24" s="33"/>
    </row>
    <row r="25" spans="1:11" ht="12.75">
      <c r="A25" s="38" t="s">
        <v>30</v>
      </c>
      <c r="B25" s="39">
        <v>4</v>
      </c>
      <c r="C25" s="40"/>
      <c r="D25" s="40"/>
      <c r="E25" s="40"/>
      <c r="F25" s="40">
        <v>2</v>
      </c>
      <c r="G25" s="40"/>
      <c r="H25" s="40">
        <v>6</v>
      </c>
      <c r="I25" s="40"/>
      <c r="J25" s="40">
        <v>1</v>
      </c>
      <c r="K25" s="41"/>
    </row>
    <row r="26" spans="1:11" ht="22.5" customHeight="1">
      <c r="A26" s="26" t="s">
        <v>26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2.75">
      <c r="A27" s="30" t="s">
        <v>29</v>
      </c>
      <c r="B27" s="31">
        <v>51</v>
      </c>
      <c r="C27" s="32"/>
      <c r="D27" s="32"/>
      <c r="E27" s="32">
        <v>232</v>
      </c>
      <c r="F27" s="32"/>
      <c r="G27" s="32"/>
      <c r="H27" s="32"/>
      <c r="I27" s="32"/>
      <c r="J27" s="32">
        <v>34</v>
      </c>
      <c r="K27" s="33"/>
    </row>
    <row r="28" spans="1:11" ht="12.75">
      <c r="A28" s="30" t="s">
        <v>30</v>
      </c>
      <c r="B28" s="31">
        <v>2</v>
      </c>
      <c r="C28" s="32"/>
      <c r="D28" s="32"/>
      <c r="E28" s="32">
        <v>10</v>
      </c>
      <c r="F28" s="32"/>
      <c r="G28" s="32"/>
      <c r="H28" s="32"/>
      <c r="I28" s="32"/>
      <c r="J28" s="32">
        <v>2</v>
      </c>
      <c r="K28" s="33"/>
    </row>
    <row r="29" spans="1:11" ht="23.25" customHeight="1">
      <c r="A29" s="34" t="s">
        <v>28</v>
      </c>
      <c r="B29" s="35"/>
      <c r="C29" s="36"/>
      <c r="D29" s="36"/>
      <c r="E29" s="36"/>
      <c r="F29" s="36"/>
      <c r="G29" s="36"/>
      <c r="H29" s="36"/>
      <c r="I29" s="36"/>
      <c r="J29" s="36"/>
      <c r="K29" s="37"/>
    </row>
    <row r="30" spans="1:11" ht="12.75">
      <c r="A30" s="30" t="s">
        <v>29</v>
      </c>
      <c r="B30" s="31"/>
      <c r="C30" s="32"/>
      <c r="D30" s="32"/>
      <c r="E30" s="32"/>
      <c r="F30" s="32"/>
      <c r="G30" s="32">
        <v>69</v>
      </c>
      <c r="H30" s="32"/>
      <c r="I30" s="32"/>
      <c r="J30" s="32"/>
      <c r="K30" s="33"/>
    </row>
    <row r="31" spans="1:11" ht="12.75">
      <c r="A31" s="38" t="s">
        <v>30</v>
      </c>
      <c r="B31" s="39"/>
      <c r="C31" s="40"/>
      <c r="D31" s="40"/>
      <c r="E31" s="40"/>
      <c r="F31" s="40"/>
      <c r="G31" s="40">
        <v>3</v>
      </c>
      <c r="H31" s="40"/>
      <c r="I31" s="40"/>
      <c r="J31" s="40"/>
      <c r="K31" s="41"/>
    </row>
    <row r="32" spans="1:11" ht="22.5" customHeight="1">
      <c r="A32" s="26" t="s">
        <v>27</v>
      </c>
      <c r="B32" s="31"/>
      <c r="C32" s="32"/>
      <c r="D32" s="32"/>
      <c r="E32" s="32"/>
      <c r="F32" s="32"/>
      <c r="G32" s="32"/>
      <c r="H32" s="32"/>
      <c r="I32" s="32"/>
      <c r="J32" s="32"/>
      <c r="K32" s="33"/>
    </row>
    <row r="33" spans="1:11" ht="12.75">
      <c r="A33" s="30" t="s">
        <v>29</v>
      </c>
      <c r="B33" s="31"/>
      <c r="C33" s="32"/>
      <c r="D33" s="32"/>
      <c r="E33" s="32"/>
      <c r="F33" s="32">
        <v>126</v>
      </c>
      <c r="G33" s="32"/>
      <c r="H33" s="32"/>
      <c r="I33" s="32"/>
      <c r="J33" s="32"/>
      <c r="K33" s="33"/>
    </row>
    <row r="34" spans="1:11" ht="12.75">
      <c r="A34" s="30" t="s">
        <v>30</v>
      </c>
      <c r="B34" s="31"/>
      <c r="C34" s="32"/>
      <c r="D34" s="32"/>
      <c r="E34" s="32"/>
      <c r="F34" s="32">
        <v>4</v>
      </c>
      <c r="G34" s="32"/>
      <c r="H34" s="32"/>
      <c r="I34" s="32"/>
      <c r="J34" s="32"/>
      <c r="K34" s="33"/>
    </row>
    <row r="35" spans="1:11" ht="22.5" customHeight="1">
      <c r="A35" s="49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ht="12.75">
      <c r="A36" s="44" t="s">
        <v>29</v>
      </c>
      <c r="B36" s="28"/>
      <c r="C36" s="28"/>
      <c r="D36" s="28"/>
      <c r="E36" s="28"/>
      <c r="F36" s="32">
        <v>45</v>
      </c>
      <c r="G36" s="28"/>
      <c r="H36" s="28"/>
      <c r="I36" s="28"/>
      <c r="J36" s="28"/>
      <c r="K36" s="45"/>
    </row>
    <row r="37" spans="1:11" ht="13.5" thickBot="1">
      <c r="A37" s="46" t="s">
        <v>30</v>
      </c>
      <c r="B37" s="47"/>
      <c r="C37" s="47"/>
      <c r="D37" s="47"/>
      <c r="E37" s="47"/>
      <c r="F37" s="42">
        <v>1</v>
      </c>
      <c r="G37" s="47"/>
      <c r="H37" s="47"/>
      <c r="I37" s="47"/>
      <c r="J37" s="47"/>
      <c r="K37" s="48"/>
    </row>
  </sheetData>
  <sheetProtection/>
  <mergeCells count="3">
    <mergeCell ref="A4:C4"/>
    <mergeCell ref="A5:E5"/>
    <mergeCell ref="C1:G2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SANCHEZ</dc:creator>
  <cp:keywords/>
  <dc:description/>
  <cp:lastModifiedBy>DSDEN24-BB</cp:lastModifiedBy>
  <cp:lastPrinted>2014-01-30T16:39:29Z</cp:lastPrinted>
  <dcterms:created xsi:type="dcterms:W3CDTF">2013-01-28T16:19:46Z</dcterms:created>
  <dcterms:modified xsi:type="dcterms:W3CDTF">2014-01-30T18:19:05Z</dcterms:modified>
  <cp:category/>
  <cp:version/>
  <cp:contentType/>
  <cp:contentStatus/>
</cp:coreProperties>
</file>