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5" windowWidth="15570" windowHeight="8850" activeTab="1"/>
  </bookViews>
  <sheets>
    <sheet name="Prévisions R2018" sheetId="1" r:id="rId1"/>
    <sheet name="DGH R2018" sheetId="2" r:id="rId2"/>
  </sheets>
  <definedNames>
    <definedName name="_xlnm.Print_Area" localSheetId="1">'DGH R2018'!$A$1:$U$53</definedName>
  </definedNames>
  <calcPr fullCalcOnLoad="1"/>
</workbook>
</file>

<file path=xl/sharedStrings.xml><?xml version="1.0" encoding="utf-8"?>
<sst xmlns="http://schemas.openxmlformats.org/spreadsheetml/2006/main" count="149" uniqueCount="119">
  <si>
    <t>EFFECTIFS</t>
  </si>
  <si>
    <t>Div</t>
  </si>
  <si>
    <t>HP</t>
  </si>
  <si>
    <t>HSA</t>
  </si>
  <si>
    <t>TOTAL</t>
  </si>
  <si>
    <t xml:space="preserve">Annesse et B.  </t>
  </si>
  <si>
    <t>Beaumont</t>
  </si>
  <si>
    <t>Belvès</t>
  </si>
  <si>
    <t xml:space="preserve">BGC E. Le Roy  </t>
  </si>
  <si>
    <t>Brantôme</t>
  </si>
  <si>
    <t>Le Bugue</t>
  </si>
  <si>
    <t>La Coquille</t>
  </si>
  <si>
    <t>Excideuil</t>
  </si>
  <si>
    <t>Eymet</t>
  </si>
  <si>
    <t>Lalinde</t>
  </si>
  <si>
    <t>Lanouaille</t>
  </si>
  <si>
    <t>Mareuil</t>
  </si>
  <si>
    <t>Montignac</t>
  </si>
  <si>
    <t xml:space="preserve">Montpon </t>
  </si>
  <si>
    <t>Mussidan</t>
  </si>
  <si>
    <t>Neuvic</t>
  </si>
  <si>
    <t>Nontron</t>
  </si>
  <si>
    <t xml:space="preserve">PGX A Frank </t>
  </si>
  <si>
    <t xml:space="preserve">PGX L. Gatet </t>
  </si>
  <si>
    <t xml:space="preserve">PGX M.deMont </t>
  </si>
  <si>
    <t>Piégut</t>
  </si>
  <si>
    <t>St-Astier</t>
  </si>
  <si>
    <t>St-Aulaye</t>
  </si>
  <si>
    <t>St-Cyprien</t>
  </si>
  <si>
    <t>Sarlat</t>
  </si>
  <si>
    <t>Terrasson</t>
  </si>
  <si>
    <t>Thenon</t>
  </si>
  <si>
    <t>Thiviers</t>
  </si>
  <si>
    <t xml:space="preserve">Tocane </t>
  </si>
  <si>
    <t>Vélines</t>
  </si>
  <si>
    <t>Vergt</t>
  </si>
  <si>
    <t>Projet DGH</t>
  </si>
  <si>
    <t>% HSA</t>
  </si>
  <si>
    <t>COLLEGES</t>
  </si>
  <si>
    <t xml:space="preserve">BGC Henri IV  </t>
  </si>
  <si>
    <t xml:space="preserve">BGC J. Prévert </t>
  </si>
  <si>
    <t xml:space="preserve">PGX B.  Born </t>
  </si>
  <si>
    <t>PGX C. Chass</t>
  </si>
  <si>
    <t>Structures et effectifs des collèges (y compris SEGPA et ULIS)</t>
  </si>
  <si>
    <t>E/D</t>
  </si>
  <si>
    <t>IMP</t>
  </si>
  <si>
    <t xml:space="preserve">  EFFECTIFS </t>
  </si>
  <si>
    <t>SOUS-TOTAL COLLEGES</t>
  </si>
  <si>
    <t xml:space="preserve"> SEGPA </t>
  </si>
  <si>
    <t>SOUS-TOTAL SEGPA</t>
  </si>
  <si>
    <t>TOTAL GENERAL</t>
  </si>
  <si>
    <t xml:space="preserve">    6ème</t>
  </si>
  <si>
    <t xml:space="preserve">    5ème</t>
  </si>
  <si>
    <t>4eme</t>
  </si>
  <si>
    <t>3eme</t>
  </si>
  <si>
    <t>ULIS</t>
  </si>
  <si>
    <t>Effec</t>
  </si>
  <si>
    <t>6ème</t>
  </si>
  <si>
    <t>5ème</t>
  </si>
  <si>
    <t>4ème</t>
  </si>
  <si>
    <t>3ème</t>
  </si>
  <si>
    <t xml:space="preserve">Div </t>
  </si>
  <si>
    <t xml:space="preserve">Chamiers </t>
  </si>
  <si>
    <t xml:space="preserve">La Force </t>
  </si>
  <si>
    <t xml:space="preserve">Ribérac </t>
  </si>
  <si>
    <t xml:space="preserve">TOTAL </t>
  </si>
  <si>
    <t>H/E Net</t>
  </si>
  <si>
    <t>Dont ajustement H/E</t>
  </si>
  <si>
    <t>RENTREE 2017</t>
  </si>
  <si>
    <t>DGH notifiée janvier 2017</t>
  </si>
  <si>
    <t xml:space="preserve">ANNESSE </t>
  </si>
  <si>
    <t xml:space="preserve">BEAUMONT </t>
  </si>
  <si>
    <t>BELVES</t>
  </si>
  <si>
    <t>BGC"E le Roy"</t>
  </si>
  <si>
    <t>BGC "Henri IV"</t>
  </si>
  <si>
    <t>BGC "J Prévert"</t>
  </si>
  <si>
    <t>BRANTOME</t>
  </si>
  <si>
    <t>BUGUE(LE)</t>
  </si>
  <si>
    <t>COQUILLE (LA)</t>
  </si>
  <si>
    <t>CHAMIERS</t>
  </si>
  <si>
    <t>EXCIDEUIL</t>
  </si>
  <si>
    <t>EYMET</t>
  </si>
  <si>
    <t>FORCE (LA)</t>
  </si>
  <si>
    <t>LALINDE</t>
  </si>
  <si>
    <t>LANOUAILLE</t>
  </si>
  <si>
    <t>MAREUIL</t>
  </si>
  <si>
    <t>MONTIGNAC</t>
  </si>
  <si>
    <t xml:space="preserve">MONTPON </t>
  </si>
  <si>
    <t>MUSSIDAN</t>
  </si>
  <si>
    <t xml:space="preserve">NEUVIC </t>
  </si>
  <si>
    <t>NONTRON</t>
  </si>
  <si>
    <t>PGX "A.Frank"</t>
  </si>
  <si>
    <t>PGX "B.Born"</t>
  </si>
  <si>
    <t>PGX "C.Chassaing"</t>
  </si>
  <si>
    <t>PGX "L.Gatet"</t>
  </si>
  <si>
    <t>PGX "M.Montaigne"</t>
  </si>
  <si>
    <t xml:space="preserve">PIEGUT </t>
  </si>
  <si>
    <t>RIBERAC</t>
  </si>
  <si>
    <t>SAINT-ASTIER</t>
  </si>
  <si>
    <t>SAINT-AULAYE</t>
  </si>
  <si>
    <t>SAINT-CYPRIEN</t>
  </si>
  <si>
    <t>SARLAT</t>
  </si>
  <si>
    <t>TERRASSON</t>
  </si>
  <si>
    <t>THENON</t>
  </si>
  <si>
    <t>THIVIERS</t>
  </si>
  <si>
    <t>TOCANE</t>
  </si>
  <si>
    <t>VELINES</t>
  </si>
  <si>
    <t>VERGT</t>
  </si>
  <si>
    <t>DSDEN24 - DSM2/CF</t>
  </si>
  <si>
    <t>CTSD du 30 janvier 2018</t>
  </si>
  <si>
    <t>DGH COLLEGES RENTREE 2018</t>
  </si>
  <si>
    <t>RENTREE 2018</t>
  </si>
  <si>
    <t>DGH notifiée janvier 2018</t>
  </si>
  <si>
    <t>PREVISIONS DES EFFECTIFS EN COLLEGE - RENTREE 2018</t>
  </si>
  <si>
    <t>CLAT</t>
  </si>
  <si>
    <t>UPE2A</t>
  </si>
  <si>
    <t>H/E Net : Hors moyens Segpa, Ulis, classe d'accueil et statutaires</t>
  </si>
  <si>
    <t>Réalisé le 23 janvier 2018</t>
  </si>
  <si>
    <t>Dont horaires SEGPA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</si>
</sst>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_-* #,##0\ _€_-;\-* #,##0\ _€_-;_-* &quot;-&quot;??\ _€_-;_-@_-"/>
    <numFmt numFmtId="170" formatCode="0.00000000"/>
    <numFmt numFmtId="171" formatCode="0.0000000"/>
    <numFmt numFmtId="172" formatCode="0.000000"/>
    <numFmt numFmtId="173" formatCode="0.000000000"/>
    <numFmt numFmtId="174" formatCode="0.0000000000"/>
    <numFmt numFmtId="175" formatCode="0.00000000000"/>
    <numFmt numFmtId="176" formatCode="0.00000"/>
    <numFmt numFmtId="177" formatCode="0.0000"/>
    <numFmt numFmtId="178" formatCode="0.000"/>
    <numFmt numFmtId="179" formatCode="_-* #,##0.0\ _€_-;\-* #,##0.0\ _€_-;_-* &quot;-&quot;??\ _€_-;_-@_-"/>
    <numFmt numFmtId="180" formatCode="_-* #,##0.0\ _€_-;\-* #,##0.0\ _€_-;_-* &quot;-&quot;?\ _€_-;_-@_-"/>
    <numFmt numFmtId="181" formatCode="_-* #,##0.00\ _€_-;\-* #,##0.00\ _€_-;_-* &quot;-&quot;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ndara"/>
      <family val="2"/>
    </font>
    <font>
      <u val="single"/>
      <sz val="11"/>
      <color indexed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/>
      <top style="medium"/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1" fillId="26" borderId="3" applyNumberFormat="0" applyFont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23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79" fontId="5" fillId="0" borderId="0" xfId="45" applyNumberFormat="1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5" fillId="32" borderId="0" xfId="0" applyNumberFormat="1" applyFont="1" applyFill="1" applyBorder="1" applyAlignment="1" applyProtection="1">
      <alignment/>
      <protection/>
    </xf>
    <xf numFmtId="0" fontId="13" fillId="32" borderId="0" xfId="0" applyNumberFormat="1" applyFont="1" applyFill="1" applyBorder="1" applyAlignment="1" applyProtection="1">
      <alignment/>
      <protection/>
    </xf>
    <xf numFmtId="0" fontId="14" fillId="32" borderId="0" xfId="0" applyNumberFormat="1" applyFont="1" applyFill="1" applyBorder="1" applyAlignment="1" applyProtection="1">
      <alignment horizontal="center"/>
      <protection/>
    </xf>
    <xf numFmtId="0" fontId="2" fillId="32" borderId="0" xfId="0" applyNumberFormat="1" applyFont="1" applyFill="1" applyBorder="1" applyAlignment="1" applyProtection="1">
      <alignment horizontal="center"/>
      <protection/>
    </xf>
    <xf numFmtId="0" fontId="6" fillId="32" borderId="0" xfId="0" applyNumberFormat="1" applyFont="1" applyFill="1" applyBorder="1" applyAlignment="1" applyProtection="1">
      <alignment horizontal="left"/>
      <protection/>
    </xf>
    <xf numFmtId="0" fontId="5" fillId="32" borderId="0" xfId="0" applyNumberFormat="1" applyFont="1" applyFill="1" applyBorder="1" applyAlignment="1" applyProtection="1">
      <alignment horizontal="left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34" borderId="19" xfId="0" applyNumberFormat="1" applyFont="1" applyFill="1" applyBorder="1" applyAlignment="1" applyProtection="1">
      <alignment horizontal="center"/>
      <protection/>
    </xf>
    <xf numFmtId="0" fontId="3" fillId="33" borderId="20" xfId="0" applyNumberFormat="1" applyFont="1" applyFill="1" applyBorder="1" applyAlignment="1" applyProtection="1">
      <alignment horizontal="left" vertical="center"/>
      <protection/>
    </xf>
    <xf numFmtId="1" fontId="3" fillId="32" borderId="21" xfId="0" applyNumberFormat="1" applyFont="1" applyFill="1" applyBorder="1" applyAlignment="1" applyProtection="1">
      <alignment horizontal="center" vertical="center"/>
      <protection/>
    </xf>
    <xf numFmtId="1" fontId="3" fillId="32" borderId="22" xfId="0" applyNumberFormat="1" applyFont="1" applyFill="1" applyBorder="1" applyAlignment="1" applyProtection="1">
      <alignment horizontal="center" vertical="center"/>
      <protection/>
    </xf>
    <xf numFmtId="1" fontId="3" fillId="32" borderId="23" xfId="0" applyNumberFormat="1" applyFont="1" applyFill="1" applyBorder="1" applyAlignment="1" applyProtection="1">
      <alignment horizontal="center" vertical="center"/>
      <protection/>
    </xf>
    <xf numFmtId="1" fontId="3" fillId="32" borderId="24" xfId="0" applyNumberFormat="1" applyFont="1" applyFill="1" applyBorder="1" applyAlignment="1" applyProtection="1">
      <alignment horizontal="center" vertical="center"/>
      <protection/>
    </xf>
    <xf numFmtId="1" fontId="3" fillId="32" borderId="25" xfId="0" applyNumberFormat="1" applyFont="1" applyFill="1" applyBorder="1" applyAlignment="1" applyProtection="1">
      <alignment horizontal="center" vertical="center"/>
      <protection/>
    </xf>
    <xf numFmtId="1" fontId="3" fillId="32" borderId="26" xfId="0" applyNumberFormat="1" applyFont="1" applyFill="1" applyBorder="1" applyAlignment="1" applyProtection="1">
      <alignment horizontal="center" vertical="center"/>
      <protection/>
    </xf>
    <xf numFmtId="1" fontId="3" fillId="32" borderId="27" xfId="0" applyNumberFormat="1" applyFont="1" applyFill="1" applyBorder="1" applyAlignment="1" applyProtection="1">
      <alignment horizontal="center" vertical="center"/>
      <protection/>
    </xf>
    <xf numFmtId="1" fontId="3" fillId="32" borderId="28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1" fontId="4" fillId="0" borderId="30" xfId="0" applyNumberFormat="1" applyFont="1" applyFill="1" applyBorder="1" applyAlignment="1" applyProtection="1">
      <alignment horizontal="center"/>
      <protection/>
    </xf>
    <xf numFmtId="0" fontId="3" fillId="33" borderId="32" xfId="0" applyNumberFormat="1" applyFont="1" applyFill="1" applyBorder="1" applyAlignment="1" applyProtection="1">
      <alignment horizontal="left" vertical="center"/>
      <protection/>
    </xf>
    <xf numFmtId="1" fontId="3" fillId="32" borderId="29" xfId="0" applyNumberFormat="1" applyFont="1" applyFill="1" applyBorder="1" applyAlignment="1" applyProtection="1">
      <alignment horizontal="center" vertical="center"/>
      <protection/>
    </xf>
    <xf numFmtId="1" fontId="3" fillId="32" borderId="33" xfId="0" applyNumberFormat="1" applyFont="1" applyFill="1" applyBorder="1" applyAlignment="1" applyProtection="1">
      <alignment horizontal="center" vertical="center"/>
      <protection/>
    </xf>
    <xf numFmtId="1" fontId="3" fillId="32" borderId="34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/>
      <protection/>
    </xf>
    <xf numFmtId="0" fontId="3" fillId="0" borderId="35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center"/>
      <protection/>
    </xf>
    <xf numFmtId="1" fontId="3" fillId="32" borderId="35" xfId="0" applyNumberFormat="1" applyFont="1" applyFill="1" applyBorder="1" applyAlignment="1" applyProtection="1">
      <alignment horizontal="center" vertical="center"/>
      <protection/>
    </xf>
    <xf numFmtId="0" fontId="3" fillId="33" borderId="37" xfId="0" applyNumberFormat="1" applyFont="1" applyFill="1" applyBorder="1" applyAlignment="1" applyProtection="1">
      <alignment horizontal="left" vertical="center"/>
      <protection/>
    </xf>
    <xf numFmtId="1" fontId="3" fillId="32" borderId="38" xfId="0" applyNumberFormat="1" applyFont="1" applyFill="1" applyBorder="1" applyAlignment="1" applyProtection="1">
      <alignment horizontal="center" vertical="center"/>
      <protection/>
    </xf>
    <xf numFmtId="1" fontId="3" fillId="32" borderId="39" xfId="0" applyNumberFormat="1" applyFont="1" applyFill="1" applyBorder="1" applyAlignment="1" applyProtection="1">
      <alignment horizontal="center" vertical="center"/>
      <protection/>
    </xf>
    <xf numFmtId="1" fontId="3" fillId="32" borderId="40" xfId="0" applyNumberFormat="1" applyFont="1" applyFill="1" applyBorder="1" applyAlignment="1" applyProtection="1">
      <alignment horizontal="center" vertical="center"/>
      <protection/>
    </xf>
    <xf numFmtId="1" fontId="3" fillId="32" borderId="41" xfId="0" applyNumberFormat="1" applyFont="1" applyFill="1" applyBorder="1" applyAlignment="1" applyProtection="1">
      <alignment horizontal="center" vertical="center"/>
      <protection/>
    </xf>
    <xf numFmtId="1" fontId="3" fillId="32" borderId="42" xfId="0" applyNumberFormat="1" applyFont="1" applyFill="1" applyBorder="1" applyAlignment="1" applyProtection="1">
      <alignment horizontal="center" vertical="center"/>
      <protection/>
    </xf>
    <xf numFmtId="1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/>
      <protection/>
    </xf>
    <xf numFmtId="0" fontId="3" fillId="0" borderId="41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9" fillId="0" borderId="44" xfId="51" applyFont="1" applyBorder="1" applyAlignment="1">
      <alignment horizontal="center"/>
      <protection/>
    </xf>
    <xf numFmtId="0" fontId="19" fillId="0" borderId="45" xfId="51" applyFont="1" applyBorder="1" applyAlignment="1">
      <alignment horizontal="center"/>
      <protection/>
    </xf>
    <xf numFmtId="2" fontId="19" fillId="0" borderId="45" xfId="51" applyNumberFormat="1" applyFont="1" applyFill="1" applyBorder="1" applyAlignment="1">
      <alignment horizontal="center"/>
      <protection/>
    </xf>
    <xf numFmtId="2" fontId="19" fillId="0" borderId="45" xfId="0" applyNumberFormat="1" applyFont="1" applyBorder="1" applyAlignment="1">
      <alignment horizontal="center"/>
    </xf>
    <xf numFmtId="2" fontId="19" fillId="0" borderId="45" xfId="51" applyNumberFormat="1" applyFont="1" applyBorder="1" applyAlignment="1">
      <alignment horizontal="center"/>
      <protection/>
    </xf>
    <xf numFmtId="168" fontId="19" fillId="0" borderId="45" xfId="51" applyNumberFormat="1" applyFont="1" applyBorder="1" applyAlignment="1">
      <alignment horizontal="center"/>
      <protection/>
    </xf>
    <xf numFmtId="168" fontId="19" fillId="0" borderId="46" xfId="51" applyNumberFormat="1" applyFont="1" applyBorder="1" applyAlignment="1">
      <alignment horizontal="center"/>
      <protection/>
    </xf>
    <xf numFmtId="0" fontId="19" fillId="0" borderId="47" xfId="51" applyFont="1" applyBorder="1" applyAlignment="1">
      <alignment horizontal="center"/>
      <protection/>
    </xf>
    <xf numFmtId="0" fontId="19" fillId="0" borderId="48" xfId="51" applyFont="1" applyBorder="1" applyAlignment="1">
      <alignment horizontal="center"/>
      <protection/>
    </xf>
    <xf numFmtId="2" fontId="19" fillId="0" borderId="48" xfId="51" applyNumberFormat="1" applyFont="1" applyFill="1" applyBorder="1" applyAlignment="1">
      <alignment horizontal="center"/>
      <protection/>
    </xf>
    <xf numFmtId="2" fontId="19" fillId="0" borderId="48" xfId="0" applyNumberFormat="1" applyFont="1" applyBorder="1" applyAlignment="1">
      <alignment horizontal="center"/>
    </xf>
    <xf numFmtId="2" fontId="19" fillId="0" borderId="48" xfId="51" applyNumberFormat="1" applyFont="1" applyBorder="1" applyAlignment="1">
      <alignment horizontal="center"/>
      <protection/>
    </xf>
    <xf numFmtId="168" fontId="19" fillId="0" borderId="48" xfId="51" applyNumberFormat="1" applyFont="1" applyBorder="1" applyAlignment="1">
      <alignment horizontal="center"/>
      <protection/>
    </xf>
    <xf numFmtId="168" fontId="19" fillId="0" borderId="49" xfId="51" applyNumberFormat="1" applyFont="1" applyBorder="1" applyAlignment="1">
      <alignment horizontal="center"/>
      <protection/>
    </xf>
    <xf numFmtId="0" fontId="19" fillId="0" borderId="50" xfId="51" applyFont="1" applyBorder="1" applyAlignment="1">
      <alignment horizontal="center"/>
      <protection/>
    </xf>
    <xf numFmtId="0" fontId="19" fillId="0" borderId="51" xfId="51" applyFont="1" applyBorder="1" applyAlignment="1">
      <alignment horizontal="center"/>
      <protection/>
    </xf>
    <xf numFmtId="2" fontId="19" fillId="0" borderId="51" xfId="51" applyNumberFormat="1" applyFont="1" applyFill="1" applyBorder="1" applyAlignment="1">
      <alignment horizontal="center"/>
      <protection/>
    </xf>
    <xf numFmtId="2" fontId="19" fillId="0" borderId="51" xfId="0" applyNumberFormat="1" applyFont="1" applyBorder="1" applyAlignment="1">
      <alignment horizontal="center"/>
    </xf>
    <xf numFmtId="2" fontId="19" fillId="0" borderId="52" xfId="51" applyNumberFormat="1" applyFont="1" applyFill="1" applyBorder="1" applyAlignment="1">
      <alignment horizontal="center"/>
      <protection/>
    </xf>
    <xf numFmtId="2" fontId="19" fillId="0" borderId="51" xfId="51" applyNumberFormat="1" applyFont="1" applyBorder="1" applyAlignment="1">
      <alignment horizontal="center"/>
      <protection/>
    </xf>
    <xf numFmtId="168" fontId="19" fillId="0" borderId="51" xfId="51" applyNumberFormat="1" applyFont="1" applyBorder="1" applyAlignment="1">
      <alignment horizontal="center"/>
      <protection/>
    </xf>
    <xf numFmtId="168" fontId="19" fillId="0" borderId="53" xfId="51" applyNumberFormat="1" applyFont="1" applyBorder="1" applyAlignment="1">
      <alignment horizontal="center"/>
      <protection/>
    </xf>
    <xf numFmtId="0" fontId="18" fillId="4" borderId="54" xfId="52" applyFont="1" applyFill="1" applyBorder="1" applyAlignment="1">
      <alignment horizontal="center" vertical="center"/>
      <protection/>
    </xf>
    <xf numFmtId="0" fontId="4" fillId="4" borderId="55" xfId="52" applyFont="1" applyFill="1" applyBorder="1" applyAlignment="1">
      <alignment horizontal="center" vertical="center"/>
      <protection/>
    </xf>
    <xf numFmtId="0" fontId="7" fillId="4" borderId="55" xfId="51" applyFont="1" applyFill="1" applyBorder="1" applyAlignment="1">
      <alignment horizontal="center" vertical="center" wrapText="1"/>
      <protection/>
    </xf>
    <xf numFmtId="0" fontId="6" fillId="4" borderId="55" xfId="51" applyFont="1" applyFill="1" applyBorder="1" applyAlignment="1">
      <alignment horizontal="center" vertical="center" wrapText="1"/>
      <protection/>
    </xf>
    <xf numFmtId="0" fontId="6" fillId="4" borderId="56" xfId="51" applyFont="1" applyFill="1" applyBorder="1" applyAlignment="1">
      <alignment horizontal="center" vertical="center" wrapText="1"/>
      <protection/>
    </xf>
    <xf numFmtId="0" fontId="57" fillId="0" borderId="48" xfId="0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0" fontId="57" fillId="0" borderId="57" xfId="0" applyFont="1" applyFill="1" applyBorder="1" applyAlignment="1">
      <alignment horizontal="center"/>
    </xf>
    <xf numFmtId="0" fontId="57" fillId="0" borderId="58" xfId="0" applyFont="1" applyFill="1" applyBorder="1" applyAlignment="1">
      <alignment horizontal="center"/>
    </xf>
    <xf numFmtId="0" fontId="57" fillId="0" borderId="47" xfId="0" applyFont="1" applyFill="1" applyBorder="1" applyAlignment="1">
      <alignment horizontal="center"/>
    </xf>
    <xf numFmtId="168" fontId="2" fillId="0" borderId="58" xfId="51" applyNumberFormat="1" applyFont="1" applyBorder="1" applyAlignment="1">
      <alignment horizontal="center"/>
      <protection/>
    </xf>
    <xf numFmtId="168" fontId="2" fillId="0" borderId="48" xfId="51" applyNumberFormat="1" applyFont="1" applyBorder="1" applyAlignment="1">
      <alignment horizontal="center"/>
      <protection/>
    </xf>
    <xf numFmtId="168" fontId="2" fillId="0" borderId="58" xfId="0" applyNumberFormat="1" applyFont="1" applyFill="1" applyBorder="1" applyAlignment="1">
      <alignment horizontal="center"/>
    </xf>
    <xf numFmtId="2" fontId="2" fillId="0" borderId="58" xfId="0" applyNumberFormat="1" applyFont="1" applyFill="1" applyBorder="1" applyAlignment="1">
      <alignment horizontal="center"/>
    </xf>
    <xf numFmtId="2" fontId="57" fillId="0" borderId="58" xfId="0" applyNumberFormat="1" applyFont="1" applyFill="1" applyBorder="1" applyAlignment="1">
      <alignment horizontal="center"/>
    </xf>
    <xf numFmtId="168" fontId="2" fillId="0" borderId="48" xfId="0" applyNumberFormat="1" applyFont="1" applyFill="1" applyBorder="1" applyAlignment="1">
      <alignment horizontal="center"/>
    </xf>
    <xf numFmtId="2" fontId="57" fillId="0" borderId="48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Fill="1" applyBorder="1" applyAlignment="1">
      <alignment vertical="center" wrapText="1"/>
    </xf>
    <xf numFmtId="0" fontId="21" fillId="13" borderId="59" xfId="0" applyNumberFormat="1" applyFont="1" applyFill="1" applyBorder="1" applyAlignment="1" applyProtection="1">
      <alignment horizontal="left"/>
      <protection/>
    </xf>
    <xf numFmtId="0" fontId="21" fillId="13" borderId="60" xfId="0" applyNumberFormat="1" applyFont="1" applyFill="1" applyBorder="1" applyAlignment="1" applyProtection="1">
      <alignment horizontal="left"/>
      <protection/>
    </xf>
    <xf numFmtId="0" fontId="21" fillId="13" borderId="61" xfId="0" applyNumberFormat="1" applyFont="1" applyFill="1" applyBorder="1" applyAlignment="1" applyProtection="1">
      <alignment horizontal="left"/>
      <protection/>
    </xf>
    <xf numFmtId="0" fontId="4" fillId="13" borderId="62" xfId="52" applyFont="1" applyFill="1" applyBorder="1" applyAlignment="1">
      <alignment horizontal="center" vertical="center"/>
      <protection/>
    </xf>
    <xf numFmtId="0" fontId="18" fillId="0" borderId="63" xfId="52" applyFont="1" applyFill="1" applyBorder="1" applyAlignment="1">
      <alignment horizontal="center" vertical="center"/>
      <protection/>
    </xf>
    <xf numFmtId="0" fontId="4" fillId="0" borderId="64" xfId="52" applyFont="1" applyFill="1" applyBorder="1" applyAlignment="1">
      <alignment horizontal="center" vertical="center"/>
      <protection/>
    </xf>
    <xf numFmtId="0" fontId="7" fillId="0" borderId="64" xfId="51" applyFont="1" applyFill="1" applyBorder="1" applyAlignment="1">
      <alignment horizontal="center" vertical="center" wrapText="1"/>
      <protection/>
    </xf>
    <xf numFmtId="0" fontId="17" fillId="0" borderId="64" xfId="51" applyFont="1" applyFill="1" applyBorder="1" applyAlignment="1">
      <alignment horizontal="center" vertical="center" wrapText="1"/>
      <protection/>
    </xf>
    <xf numFmtId="0" fontId="7" fillId="0" borderId="65" xfId="51" applyFont="1" applyFill="1" applyBorder="1" applyAlignment="1">
      <alignment horizontal="center" vertical="center" wrapText="1"/>
      <protection/>
    </xf>
    <xf numFmtId="0" fontId="6" fillId="0" borderId="64" xfId="51" applyFont="1" applyFill="1" applyBorder="1" applyAlignment="1">
      <alignment horizontal="center" vertical="center" wrapText="1"/>
      <protection/>
    </xf>
    <xf numFmtId="0" fontId="6" fillId="0" borderId="66" xfId="51" applyFont="1" applyFill="1" applyBorder="1" applyAlignment="1">
      <alignment horizontal="center" vertical="center" wrapText="1"/>
      <protection/>
    </xf>
    <xf numFmtId="0" fontId="6" fillId="0" borderId="67" xfId="51" applyFont="1" applyFill="1" applyBorder="1" applyAlignment="1">
      <alignment horizontal="center" vertical="center" wrapText="1"/>
      <protection/>
    </xf>
    <xf numFmtId="0" fontId="7" fillId="0" borderId="63" xfId="51" applyFont="1" applyFill="1" applyBorder="1" applyAlignment="1">
      <alignment horizontal="center"/>
      <protection/>
    </xf>
    <xf numFmtId="2" fontId="7" fillId="0" borderId="63" xfId="51" applyNumberFormat="1" applyFont="1" applyFill="1" applyBorder="1" applyAlignment="1">
      <alignment horizontal="center"/>
      <protection/>
    </xf>
    <xf numFmtId="2" fontId="7" fillId="0" borderId="64" xfId="51" applyNumberFormat="1" applyFont="1" applyFill="1" applyBorder="1" applyAlignment="1">
      <alignment horizontal="center"/>
      <protection/>
    </xf>
    <xf numFmtId="168" fontId="7" fillId="0" borderId="64" xfId="51" applyNumberFormat="1" applyFont="1" applyFill="1" applyBorder="1" applyAlignment="1">
      <alignment horizontal="center"/>
      <protection/>
    </xf>
    <xf numFmtId="168" fontId="7" fillId="0" borderId="65" xfId="51" applyNumberFormat="1" applyFont="1" applyFill="1" applyBorder="1" applyAlignment="1">
      <alignment horizontal="center"/>
      <protection/>
    </xf>
    <xf numFmtId="2" fontId="7" fillId="0" borderId="66" xfId="51" applyNumberFormat="1" applyFont="1" applyFill="1" applyBorder="1" applyAlignment="1">
      <alignment horizontal="center"/>
      <protection/>
    </xf>
    <xf numFmtId="0" fontId="7" fillId="4" borderId="56" xfId="51" applyFont="1" applyFill="1" applyBorder="1" applyAlignment="1">
      <alignment horizontal="center" vertical="center" wrapText="1"/>
      <protection/>
    </xf>
    <xf numFmtId="0" fontId="17" fillId="4" borderId="68" xfId="51" applyFont="1" applyFill="1" applyBorder="1" applyAlignment="1">
      <alignment horizontal="center" vertical="center" wrapText="1"/>
      <protection/>
    </xf>
    <xf numFmtId="168" fontId="2" fillId="0" borderId="69" xfId="51" applyNumberFormat="1" applyFont="1" applyBorder="1" applyAlignment="1">
      <alignment horizontal="center"/>
      <protection/>
    </xf>
    <xf numFmtId="0" fontId="4" fillId="34" borderId="70" xfId="0" applyNumberFormat="1" applyFont="1" applyFill="1" applyBorder="1" applyAlignment="1" applyProtection="1">
      <alignment horizontal="center"/>
      <protection/>
    </xf>
    <xf numFmtId="1" fontId="4" fillId="0" borderId="33" xfId="0" applyNumberFormat="1" applyFont="1" applyFill="1" applyBorder="1" applyAlignment="1" applyProtection="1">
      <alignment horizontal="center"/>
      <protection/>
    </xf>
    <xf numFmtId="0" fontId="3" fillId="0" borderId="71" xfId="0" applyNumberFormat="1" applyFont="1" applyFill="1" applyBorder="1" applyAlignment="1" applyProtection="1">
      <alignment horizontal="center"/>
      <protection/>
    </xf>
    <xf numFmtId="0" fontId="3" fillId="0" borderId="72" xfId="0" applyNumberFormat="1" applyFont="1" applyFill="1" applyBorder="1" applyAlignment="1" applyProtection="1">
      <alignment horizontal="center"/>
      <protection/>
    </xf>
    <xf numFmtId="0" fontId="4" fillId="0" borderId="72" xfId="0" applyNumberFormat="1" applyFont="1" applyFill="1" applyBorder="1" applyAlignment="1" applyProtection="1">
      <alignment horizontal="center"/>
      <protection/>
    </xf>
    <xf numFmtId="0" fontId="4" fillId="0" borderId="73" xfId="0" applyNumberFormat="1" applyFont="1" applyFill="1" applyBorder="1" applyAlignment="1" applyProtection="1">
      <alignment horizontal="center"/>
      <protection/>
    </xf>
    <xf numFmtId="0" fontId="3" fillId="0" borderId="74" xfId="0" applyNumberFormat="1" applyFont="1" applyFill="1" applyBorder="1" applyAlignment="1" applyProtection="1">
      <alignment horizontal="center"/>
      <protection/>
    </xf>
    <xf numFmtId="0" fontId="3" fillId="0" borderId="75" xfId="0" applyNumberFormat="1" applyFont="1" applyFill="1" applyBorder="1" applyAlignment="1" applyProtection="1">
      <alignment horizontal="center"/>
      <protection/>
    </xf>
    <xf numFmtId="0" fontId="4" fillId="0" borderId="75" xfId="0" applyNumberFormat="1" applyFont="1" applyFill="1" applyBorder="1" applyAlignment="1" applyProtection="1">
      <alignment horizontal="center"/>
      <protection/>
    </xf>
    <xf numFmtId="0" fontId="4" fillId="0" borderId="76" xfId="0" applyNumberFormat="1" applyFont="1" applyFill="1" applyBorder="1" applyAlignment="1" applyProtection="1">
      <alignment horizontal="center"/>
      <protection/>
    </xf>
    <xf numFmtId="0" fontId="4" fillId="35" borderId="63" xfId="0" applyNumberFormat="1" applyFont="1" applyFill="1" applyBorder="1" applyAlignment="1" applyProtection="1">
      <alignment horizontal="center"/>
      <protection/>
    </xf>
    <xf numFmtId="0" fontId="4" fillId="35" borderId="77" xfId="0" applyNumberFormat="1" applyFont="1" applyFill="1" applyBorder="1" applyAlignment="1" applyProtection="1">
      <alignment horizontal="center"/>
      <protection/>
    </xf>
    <xf numFmtId="0" fontId="4" fillId="36" borderId="63" xfId="0" applyNumberFormat="1" applyFont="1" applyFill="1" applyBorder="1" applyAlignment="1" applyProtection="1">
      <alignment horizontal="center"/>
      <protection/>
    </xf>
    <xf numFmtId="0" fontId="4" fillId="36" borderId="77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" fontId="4" fillId="37" borderId="16" xfId="0" applyNumberFormat="1" applyFont="1" applyFill="1" applyBorder="1" applyAlignment="1" applyProtection="1">
      <alignment horizontal="center" vertical="center"/>
      <protection/>
    </xf>
    <xf numFmtId="0" fontId="4" fillId="37" borderId="78" xfId="0" applyNumberFormat="1" applyFont="1" applyFill="1" applyBorder="1" applyAlignment="1" applyProtection="1">
      <alignment horizontal="center"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79" xfId="0" applyNumberFormat="1" applyFont="1" applyFill="1" applyBorder="1" applyAlignment="1" applyProtection="1">
      <alignment horizontal="center" vertical="center"/>
      <protection/>
    </xf>
    <xf numFmtId="1" fontId="4" fillId="37" borderId="80" xfId="0" applyNumberFormat="1" applyFont="1" applyFill="1" applyBorder="1" applyAlignment="1" applyProtection="1">
      <alignment horizontal="center" vertical="center"/>
      <protection/>
    </xf>
    <xf numFmtId="1" fontId="4" fillId="37" borderId="81" xfId="0" applyNumberFormat="1" applyFont="1" applyFill="1" applyBorder="1" applyAlignment="1" applyProtection="1">
      <alignment horizontal="center" vertical="center"/>
      <protection/>
    </xf>
    <xf numFmtId="0" fontId="4" fillId="7" borderId="16" xfId="0" applyNumberFormat="1" applyFont="1" applyFill="1" applyBorder="1" applyAlignment="1" applyProtection="1">
      <alignment horizontal="center"/>
      <protection/>
    </xf>
    <xf numFmtId="0" fontId="4" fillId="7" borderId="79" xfId="0" applyNumberFormat="1" applyFont="1" applyFill="1" applyBorder="1" applyAlignment="1" applyProtection="1">
      <alignment horizontal="center"/>
      <protection/>
    </xf>
    <xf numFmtId="0" fontId="4" fillId="7" borderId="12" xfId="0" applyNumberFormat="1" applyFont="1" applyFill="1" applyBorder="1" applyAlignment="1" applyProtection="1">
      <alignment horizontal="center"/>
      <protection/>
    </xf>
    <xf numFmtId="0" fontId="4" fillId="7" borderId="13" xfId="0" applyNumberFormat="1" applyFont="1" applyFill="1" applyBorder="1" applyAlignment="1" applyProtection="1">
      <alignment horizontal="center"/>
      <protection/>
    </xf>
    <xf numFmtId="0" fontId="4" fillId="7" borderId="82" xfId="0" applyNumberFormat="1" applyFont="1" applyFill="1" applyBorder="1" applyAlignment="1" applyProtection="1">
      <alignment horizontal="center"/>
      <protection/>
    </xf>
    <xf numFmtId="0" fontId="4" fillId="7" borderId="83" xfId="0" applyNumberFormat="1" applyFont="1" applyFill="1" applyBorder="1" applyAlignment="1" applyProtection="1">
      <alignment horizontal="center"/>
      <protection/>
    </xf>
    <xf numFmtId="179" fontId="5" fillId="0" borderId="0" xfId="0" applyNumberFormat="1" applyFont="1" applyAlignment="1">
      <alignment/>
    </xf>
    <xf numFmtId="2" fontId="19" fillId="0" borderId="46" xfId="51" applyNumberFormat="1" applyFont="1" applyBorder="1" applyAlignment="1">
      <alignment horizontal="center"/>
      <protection/>
    </xf>
    <xf numFmtId="2" fontId="19" fillId="0" borderId="49" xfId="51" applyNumberFormat="1" applyFont="1" applyBorder="1" applyAlignment="1">
      <alignment horizontal="center"/>
      <protection/>
    </xf>
    <xf numFmtId="2" fontId="19" fillId="0" borderId="53" xfId="51" applyNumberFormat="1" applyFont="1" applyBorder="1" applyAlignment="1">
      <alignment horizontal="center"/>
      <protection/>
    </xf>
    <xf numFmtId="0" fontId="17" fillId="4" borderId="84" xfId="51" applyFont="1" applyFill="1" applyBorder="1" applyAlignment="1">
      <alignment horizontal="center" vertical="center" wrapText="1"/>
      <protection/>
    </xf>
    <xf numFmtId="169" fontId="22" fillId="38" borderId="85" xfId="45" applyNumberFormat="1" applyFont="1" applyFill="1" applyBorder="1" applyAlignment="1">
      <alignment horizontal="center"/>
    </xf>
    <xf numFmtId="0" fontId="58" fillId="38" borderId="86" xfId="0" applyFont="1" applyFill="1" applyBorder="1" applyAlignment="1">
      <alignment horizontal="center"/>
    </xf>
    <xf numFmtId="2" fontId="22" fillId="38" borderId="86" xfId="0" applyNumberFormat="1" applyFont="1" applyFill="1" applyBorder="1" applyAlignment="1">
      <alignment horizontal="center"/>
    </xf>
    <xf numFmtId="168" fontId="22" fillId="4" borderId="86" xfId="51" applyNumberFormat="1" applyFont="1" applyFill="1" applyBorder="1" applyAlignment="1">
      <alignment horizontal="center"/>
      <protection/>
    </xf>
    <xf numFmtId="2" fontId="22" fillId="4" borderId="87" xfId="0" applyNumberFormat="1" applyFont="1" applyFill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2" fontId="2" fillId="0" borderId="88" xfId="0" applyNumberFormat="1" applyFont="1" applyBorder="1" applyAlignment="1">
      <alignment horizontal="center"/>
    </xf>
    <xf numFmtId="2" fontId="2" fillId="0" borderId="89" xfId="0" applyNumberFormat="1" applyFont="1" applyBorder="1" applyAlignment="1">
      <alignment horizontal="center"/>
    </xf>
    <xf numFmtId="0" fontId="57" fillId="0" borderId="90" xfId="0" applyFont="1" applyFill="1" applyBorder="1" applyAlignment="1">
      <alignment horizontal="center"/>
    </xf>
    <xf numFmtId="0" fontId="57" fillId="0" borderId="69" xfId="0" applyFont="1" applyFill="1" applyBorder="1" applyAlignment="1">
      <alignment horizontal="center"/>
    </xf>
    <xf numFmtId="168" fontId="2" fillId="0" borderId="69" xfId="0" applyNumberFormat="1" applyFont="1" applyFill="1" applyBorder="1" applyAlignment="1">
      <alignment horizontal="center"/>
    </xf>
    <xf numFmtId="2" fontId="2" fillId="0" borderId="69" xfId="0" applyNumberFormat="1" applyFont="1" applyFill="1" applyBorder="1" applyAlignment="1">
      <alignment horizontal="center"/>
    </xf>
    <xf numFmtId="2" fontId="57" fillId="0" borderId="69" xfId="0" applyNumberFormat="1" applyFont="1" applyFill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2" fontId="2" fillId="0" borderId="91" xfId="0" applyNumberFormat="1" applyFont="1" applyBorder="1" applyAlignment="1">
      <alignment horizontal="center"/>
    </xf>
    <xf numFmtId="0" fontId="19" fillId="39" borderId="47" xfId="51" applyFont="1" applyFill="1" applyBorder="1" applyAlignment="1">
      <alignment horizontal="center"/>
      <protection/>
    </xf>
    <xf numFmtId="0" fontId="19" fillId="39" borderId="48" xfId="51" applyFont="1" applyFill="1" applyBorder="1" applyAlignment="1">
      <alignment horizontal="center"/>
      <protection/>
    </xf>
    <xf numFmtId="2" fontId="19" fillId="39" borderId="48" xfId="51" applyNumberFormat="1" applyFont="1" applyFill="1" applyBorder="1" applyAlignment="1">
      <alignment horizontal="center"/>
      <protection/>
    </xf>
    <xf numFmtId="2" fontId="19" fillId="39" borderId="48" xfId="0" applyNumberFormat="1" applyFont="1" applyFill="1" applyBorder="1" applyAlignment="1">
      <alignment horizontal="center"/>
    </xf>
    <xf numFmtId="2" fontId="19" fillId="39" borderId="45" xfId="51" applyNumberFormat="1" applyFont="1" applyFill="1" applyBorder="1" applyAlignment="1">
      <alignment horizontal="center"/>
      <protection/>
    </xf>
    <xf numFmtId="168" fontId="19" fillId="39" borderId="48" xfId="51" applyNumberFormat="1" applyFont="1" applyFill="1" applyBorder="1" applyAlignment="1">
      <alignment horizontal="center"/>
      <protection/>
    </xf>
    <xf numFmtId="168" fontId="19" fillId="39" borderId="49" xfId="51" applyNumberFormat="1" applyFont="1" applyFill="1" applyBorder="1" applyAlignment="1">
      <alignment horizontal="center"/>
      <protection/>
    </xf>
    <xf numFmtId="2" fontId="19" fillId="39" borderId="49" xfId="51" applyNumberFormat="1" applyFont="1" applyFill="1" applyBorder="1" applyAlignment="1">
      <alignment horizontal="center"/>
      <protection/>
    </xf>
    <xf numFmtId="0" fontId="57" fillId="39" borderId="47" xfId="0" applyFont="1" applyFill="1" applyBorder="1" applyAlignment="1">
      <alignment horizontal="center"/>
    </xf>
    <xf numFmtId="0" fontId="57" fillId="39" borderId="48" xfId="0" applyFont="1" applyFill="1" applyBorder="1" applyAlignment="1">
      <alignment horizontal="center"/>
    </xf>
    <xf numFmtId="168" fontId="2" fillId="39" borderId="48" xfId="0" applyNumberFormat="1" applyFont="1" applyFill="1" applyBorder="1" applyAlignment="1">
      <alignment horizontal="center"/>
    </xf>
    <xf numFmtId="2" fontId="2" fillId="39" borderId="48" xfId="0" applyNumberFormat="1" applyFont="1" applyFill="1" applyBorder="1" applyAlignment="1">
      <alignment horizontal="center"/>
    </xf>
    <xf numFmtId="2" fontId="57" fillId="39" borderId="48" xfId="0" applyNumberFormat="1" applyFont="1" applyFill="1" applyBorder="1" applyAlignment="1">
      <alignment horizontal="center"/>
    </xf>
    <xf numFmtId="168" fontId="2" fillId="39" borderId="48" xfId="51" applyNumberFormat="1" applyFont="1" applyFill="1" applyBorder="1" applyAlignment="1">
      <alignment horizontal="center"/>
      <protection/>
    </xf>
    <xf numFmtId="2" fontId="2" fillId="39" borderId="89" xfId="0" applyNumberFormat="1" applyFont="1" applyFill="1" applyBorder="1" applyAlignment="1">
      <alignment horizontal="center"/>
    </xf>
    <xf numFmtId="0" fontId="5" fillId="39" borderId="0" xfId="0" applyFont="1" applyFill="1" applyAlignment="1">
      <alignment/>
    </xf>
    <xf numFmtId="0" fontId="4" fillId="7" borderId="11" xfId="0" applyNumberFormat="1" applyFont="1" applyFill="1" applyBorder="1" applyAlignment="1" applyProtection="1">
      <alignment horizontal="center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92" xfId="0" applyNumberFormat="1" applyFont="1" applyFill="1" applyBorder="1" applyAlignment="1" applyProtection="1">
      <alignment horizontal="center" vertical="center"/>
      <protection/>
    </xf>
    <xf numFmtId="0" fontId="16" fillId="35" borderId="93" xfId="0" applyNumberFormat="1" applyFont="1" applyFill="1" applyBorder="1" applyAlignment="1" applyProtection="1">
      <alignment horizontal="center" vertical="center" wrapText="1"/>
      <protection/>
    </xf>
    <xf numFmtId="0" fontId="16" fillId="35" borderId="94" xfId="0" applyNumberFormat="1" applyFont="1" applyFill="1" applyBorder="1" applyAlignment="1" applyProtection="1">
      <alignment horizontal="center" vertical="center" wrapText="1"/>
      <protection/>
    </xf>
    <xf numFmtId="0" fontId="16" fillId="36" borderId="95" xfId="0" applyNumberFormat="1" applyFont="1" applyFill="1" applyBorder="1" applyAlignment="1" applyProtection="1">
      <alignment horizontal="center" vertical="center" wrapText="1"/>
      <protection/>
    </xf>
    <xf numFmtId="0" fontId="16" fillId="36" borderId="77" xfId="0" applyNumberFormat="1" applyFont="1" applyFill="1" applyBorder="1" applyAlignment="1" applyProtection="1">
      <alignment horizontal="center" vertical="center" wrapText="1"/>
      <protection/>
    </xf>
    <xf numFmtId="0" fontId="16" fillId="7" borderId="78" xfId="0" applyNumberFormat="1" applyFont="1" applyFill="1" applyBorder="1" applyAlignment="1" applyProtection="1">
      <alignment horizontal="center" vertical="center" wrapText="1"/>
      <protection/>
    </xf>
    <xf numFmtId="0" fontId="16" fillId="7" borderId="11" xfId="0" applyNumberFormat="1" applyFont="1" applyFill="1" applyBorder="1" applyAlignment="1" applyProtection="1">
      <alignment horizontal="center" vertical="center" wrapText="1"/>
      <protection/>
    </xf>
    <xf numFmtId="0" fontId="16" fillId="34" borderId="11" xfId="0" applyNumberFormat="1" applyFont="1" applyFill="1" applyBorder="1" applyAlignment="1" applyProtection="1">
      <alignment horizontal="center" vertical="center"/>
      <protection/>
    </xf>
    <xf numFmtId="0" fontId="16" fillId="34" borderId="96" xfId="0" applyNumberFormat="1" applyFont="1" applyFill="1" applyBorder="1" applyAlignment="1" applyProtection="1">
      <alignment horizontal="center" vertical="center"/>
      <protection/>
    </xf>
    <xf numFmtId="0" fontId="12" fillId="32" borderId="0" xfId="0" applyNumberFormat="1" applyFont="1" applyFill="1" applyBorder="1" applyAlignment="1" applyProtection="1">
      <alignment horizontal="center"/>
      <protection/>
    </xf>
    <xf numFmtId="0" fontId="14" fillId="32" borderId="0" xfId="0" applyNumberFormat="1" applyFont="1" applyFill="1" applyBorder="1" applyAlignment="1" applyProtection="1">
      <alignment horizontal="center"/>
      <protection/>
    </xf>
    <xf numFmtId="0" fontId="15" fillId="32" borderId="0" xfId="0" applyNumberFormat="1" applyFont="1" applyFill="1" applyBorder="1" applyAlignment="1" applyProtection="1">
      <alignment horizontal="center"/>
      <protection/>
    </xf>
    <xf numFmtId="0" fontId="4" fillId="33" borderId="78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78" xfId="0" applyNumberFormat="1" applyFont="1" applyFill="1" applyBorder="1" applyAlignment="1" applyProtection="1">
      <alignment horizontal="center" vertical="center" wrapText="1"/>
      <protection/>
    </xf>
    <xf numFmtId="0" fontId="16" fillId="33" borderId="96" xfId="0" applyNumberFormat="1" applyFont="1" applyFill="1" applyBorder="1" applyAlignment="1" applyProtection="1">
      <alignment horizontal="center" vertical="center" wrapText="1"/>
      <protection/>
    </xf>
    <xf numFmtId="0" fontId="5" fillId="13" borderId="84" xfId="0" applyFont="1" applyFill="1" applyBorder="1" applyAlignment="1">
      <alignment vertical="center"/>
    </xf>
    <xf numFmtId="0" fontId="5" fillId="13" borderId="97" xfId="0" applyFont="1" applyFill="1" applyBorder="1" applyAlignment="1">
      <alignment vertical="center"/>
    </xf>
    <xf numFmtId="0" fontId="5" fillId="13" borderId="98" xfId="0" applyFont="1" applyFill="1" applyBorder="1" applyAlignment="1">
      <alignment vertical="center"/>
    </xf>
    <xf numFmtId="0" fontId="4" fillId="0" borderId="84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23" fillId="4" borderId="95" xfId="0" applyFont="1" applyFill="1" applyBorder="1" applyAlignment="1">
      <alignment horizontal="center" vertical="center" wrapText="1"/>
    </xf>
    <xf numFmtId="0" fontId="23" fillId="4" borderId="67" xfId="0" applyFont="1" applyFill="1" applyBorder="1" applyAlignment="1">
      <alignment horizontal="center" vertical="center" wrapText="1"/>
    </xf>
    <xf numFmtId="0" fontId="23" fillId="4" borderId="7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7" fillId="40" borderId="84" xfId="0" applyFont="1" applyFill="1" applyBorder="1" applyAlignment="1">
      <alignment horizontal="center" vertical="center" wrapText="1"/>
    </xf>
    <xf numFmtId="0" fontId="7" fillId="40" borderId="9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40" borderId="57" xfId="0" applyFont="1" applyFill="1" applyBorder="1" applyAlignment="1">
      <alignment horizontal="center"/>
    </xf>
    <xf numFmtId="0" fontId="4" fillId="40" borderId="58" xfId="0" applyFont="1" applyFill="1" applyBorder="1" applyAlignment="1">
      <alignment horizontal="center"/>
    </xf>
    <xf numFmtId="0" fontId="4" fillId="40" borderId="100" xfId="0" applyFont="1" applyFill="1" applyBorder="1" applyAlignment="1">
      <alignment horizontal="center"/>
    </xf>
    <xf numFmtId="0" fontId="4" fillId="40" borderId="50" xfId="0" applyFont="1" applyFill="1" applyBorder="1" applyAlignment="1">
      <alignment horizontal="center"/>
    </xf>
    <xf numFmtId="0" fontId="4" fillId="40" borderId="51" xfId="0" applyFont="1" applyFill="1" applyBorder="1" applyAlignment="1">
      <alignment horizontal="center"/>
    </xf>
    <xf numFmtId="0" fontId="4" fillId="40" borderId="53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 2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171450</xdr:rowOff>
    </xdr:from>
    <xdr:to>
      <xdr:col>1</xdr:col>
      <xdr:colOff>304800</xdr:colOff>
      <xdr:row>7</xdr:row>
      <xdr:rowOff>19050</xdr:rowOff>
    </xdr:to>
    <xdr:pic>
      <xdr:nvPicPr>
        <xdr:cNvPr id="1" name="Image 1" descr="24_2014_dordo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71450"/>
          <a:ext cx="1381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="80" zoomScaleNormal="80" zoomScalePageLayoutView="0" workbookViewId="0" topLeftCell="A1">
      <selection activeCell="G3" sqref="G3"/>
    </sheetView>
  </sheetViews>
  <sheetFormatPr defaultColWidth="11.421875" defaultRowHeight="15"/>
  <cols>
    <col min="1" max="1" width="22.140625" style="0" customWidth="1"/>
    <col min="18" max="18" width="10.8515625" style="143" customWidth="1"/>
  </cols>
  <sheetData>
    <row r="1" spans="1:29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5">
      <c r="A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5">
      <c r="A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5">
      <c r="A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5">
      <c r="A7" s="13"/>
      <c r="B7" s="205" t="s">
        <v>113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14"/>
      <c r="W7" s="14"/>
      <c r="X7" s="14"/>
      <c r="Y7" s="14"/>
      <c r="Z7" s="14"/>
      <c r="AA7" s="14"/>
      <c r="AB7" s="14"/>
      <c r="AC7" s="14"/>
    </row>
    <row r="8" spans="1:29" ht="15">
      <c r="A8" s="206"/>
      <c r="B8" s="206"/>
      <c r="C8" s="16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12"/>
      <c r="V8" s="12"/>
      <c r="W8" s="12"/>
      <c r="X8" s="12"/>
      <c r="Y8" s="12"/>
      <c r="Z8" s="12"/>
      <c r="AA8" s="12"/>
      <c r="AB8" s="12"/>
      <c r="AC8" s="12"/>
    </row>
    <row r="9" spans="1:29" ht="15">
      <c r="A9" s="17" t="s">
        <v>109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5.75" customHeight="1" thickBot="1">
      <c r="A10" s="18" t="s">
        <v>117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25.5" customHeight="1" thickBot="1">
      <c r="A11" s="195" t="s">
        <v>38</v>
      </c>
      <c r="B11" s="208" t="s">
        <v>46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10" t="s">
        <v>47</v>
      </c>
      <c r="M11" s="211"/>
      <c r="N11" s="194" t="s">
        <v>48</v>
      </c>
      <c r="O11" s="194"/>
      <c r="P11" s="194"/>
      <c r="Q11" s="194"/>
      <c r="R11" s="194"/>
      <c r="S11" s="194"/>
      <c r="T11" s="194"/>
      <c r="U11" s="194"/>
      <c r="V11" s="201" t="s">
        <v>49</v>
      </c>
      <c r="W11" s="202"/>
      <c r="X11" s="197" t="s">
        <v>114</v>
      </c>
      <c r="Y11" s="198"/>
      <c r="Z11" s="199" t="s">
        <v>115</v>
      </c>
      <c r="AA11" s="200"/>
      <c r="AB11" s="203" t="s">
        <v>50</v>
      </c>
      <c r="AC11" s="204"/>
    </row>
    <row r="12" spans="1:29" ht="21" customHeight="1" thickBot="1">
      <c r="A12" s="196"/>
      <c r="B12" s="20" t="s">
        <v>51</v>
      </c>
      <c r="C12" s="21" t="s">
        <v>1</v>
      </c>
      <c r="D12" s="22" t="s">
        <v>52</v>
      </c>
      <c r="E12" s="23" t="s">
        <v>1</v>
      </c>
      <c r="F12" s="20" t="s">
        <v>53</v>
      </c>
      <c r="G12" s="21" t="s">
        <v>1</v>
      </c>
      <c r="H12" s="20" t="s">
        <v>54</v>
      </c>
      <c r="I12" s="21" t="s">
        <v>1</v>
      </c>
      <c r="J12" s="24" t="s">
        <v>55</v>
      </c>
      <c r="K12" s="19" t="s">
        <v>1</v>
      </c>
      <c r="L12" s="25" t="s">
        <v>56</v>
      </c>
      <c r="M12" s="26" t="s">
        <v>1</v>
      </c>
      <c r="N12" s="151" t="s">
        <v>57</v>
      </c>
      <c r="O12" s="152" t="s">
        <v>1</v>
      </c>
      <c r="P12" s="153" t="s">
        <v>58</v>
      </c>
      <c r="Q12" s="154" t="s">
        <v>1</v>
      </c>
      <c r="R12" s="151" t="s">
        <v>59</v>
      </c>
      <c r="S12" s="152" t="s">
        <v>1</v>
      </c>
      <c r="T12" s="153" t="s">
        <v>60</v>
      </c>
      <c r="U12" s="152" t="s">
        <v>61</v>
      </c>
      <c r="V12" s="155" t="s">
        <v>56</v>
      </c>
      <c r="W12" s="156" t="s">
        <v>1</v>
      </c>
      <c r="X12" s="139" t="s">
        <v>56</v>
      </c>
      <c r="Y12" s="140" t="s">
        <v>1</v>
      </c>
      <c r="Z12" s="141" t="s">
        <v>56</v>
      </c>
      <c r="AA12" s="142" t="s">
        <v>1</v>
      </c>
      <c r="AB12" s="129" t="s">
        <v>56</v>
      </c>
      <c r="AC12" s="27" t="s">
        <v>1</v>
      </c>
    </row>
    <row r="13" spans="1:29" ht="15">
      <c r="A13" s="28" t="s">
        <v>5</v>
      </c>
      <c r="B13" s="29">
        <v>73</v>
      </c>
      <c r="C13" s="30">
        <v>3</v>
      </c>
      <c r="D13" s="31">
        <v>70</v>
      </c>
      <c r="E13" s="32">
        <v>3</v>
      </c>
      <c r="F13" s="29">
        <v>66</v>
      </c>
      <c r="G13" s="30">
        <v>3</v>
      </c>
      <c r="H13" s="33">
        <v>62</v>
      </c>
      <c r="I13" s="34">
        <v>3</v>
      </c>
      <c r="J13" s="35"/>
      <c r="K13" s="36"/>
      <c r="L13" s="37">
        <f>J13+H13+F13+D13+B13</f>
        <v>271</v>
      </c>
      <c r="M13" s="38">
        <f>K13+I13+G13+E13+C13</f>
        <v>12</v>
      </c>
      <c r="N13" s="39"/>
      <c r="O13" s="40"/>
      <c r="P13" s="40"/>
      <c r="Q13" s="40"/>
      <c r="R13" s="40"/>
      <c r="S13" s="40"/>
      <c r="T13" s="40"/>
      <c r="U13" s="41"/>
      <c r="V13" s="42"/>
      <c r="W13" s="41"/>
      <c r="X13" s="135"/>
      <c r="Y13" s="131"/>
      <c r="Z13" s="135">
        <v>9</v>
      </c>
      <c r="AA13" s="131">
        <v>1</v>
      </c>
      <c r="AB13" s="130">
        <f>Z13+X13+V13+L13</f>
        <v>280</v>
      </c>
      <c r="AC13" s="43">
        <f>AA13+Y13+W13+M13</f>
        <v>13</v>
      </c>
    </row>
    <row r="14" spans="1:29" ht="15">
      <c r="A14" s="44" t="s">
        <v>6</v>
      </c>
      <c r="B14" s="45">
        <v>67</v>
      </c>
      <c r="C14" s="34">
        <v>3</v>
      </c>
      <c r="D14" s="46">
        <v>81</v>
      </c>
      <c r="E14" s="47">
        <v>3</v>
      </c>
      <c r="F14" s="45">
        <v>66</v>
      </c>
      <c r="G14" s="34">
        <v>3</v>
      </c>
      <c r="H14" s="45">
        <v>62</v>
      </c>
      <c r="I14" s="34">
        <v>3</v>
      </c>
      <c r="J14" s="35"/>
      <c r="K14" s="36"/>
      <c r="L14" s="37">
        <f aca="true" t="shared" si="0" ref="L14:L50">J14+H14+F14+D14+B14</f>
        <v>276</v>
      </c>
      <c r="M14" s="38">
        <f aca="true" t="shared" si="1" ref="M14:M50">K14+I14+G14+E14+C14</f>
        <v>12</v>
      </c>
      <c r="N14" s="48"/>
      <c r="O14" s="49"/>
      <c r="P14" s="49"/>
      <c r="Q14" s="49"/>
      <c r="R14" s="49"/>
      <c r="S14" s="49"/>
      <c r="T14" s="49"/>
      <c r="U14" s="50"/>
      <c r="V14" s="51"/>
      <c r="W14" s="50"/>
      <c r="X14" s="136"/>
      <c r="Y14" s="132"/>
      <c r="Z14" s="136"/>
      <c r="AA14" s="132"/>
      <c r="AB14" s="130">
        <f aca="true" t="shared" si="2" ref="AB14:AB50">Z14+X14+V14+L14</f>
        <v>276</v>
      </c>
      <c r="AC14" s="43">
        <f aca="true" t="shared" si="3" ref="AC14:AC50">AA14+Y14+W14+M14</f>
        <v>12</v>
      </c>
    </row>
    <row r="15" spans="1:29" ht="15">
      <c r="A15" s="44" t="s">
        <v>7</v>
      </c>
      <c r="B15" s="45">
        <v>80</v>
      </c>
      <c r="C15" s="34">
        <v>3</v>
      </c>
      <c r="D15" s="46">
        <v>77</v>
      </c>
      <c r="E15" s="47">
        <v>3</v>
      </c>
      <c r="F15" s="45">
        <v>85</v>
      </c>
      <c r="G15" s="34">
        <v>3</v>
      </c>
      <c r="H15" s="45">
        <v>72</v>
      </c>
      <c r="I15" s="34">
        <v>3</v>
      </c>
      <c r="J15" s="35"/>
      <c r="K15" s="36"/>
      <c r="L15" s="37">
        <f t="shared" si="0"/>
        <v>314</v>
      </c>
      <c r="M15" s="38">
        <f t="shared" si="1"/>
        <v>12</v>
      </c>
      <c r="N15" s="48">
        <v>0</v>
      </c>
      <c r="O15" s="49">
        <v>0</v>
      </c>
      <c r="P15" s="49">
        <v>14</v>
      </c>
      <c r="Q15" s="49">
        <v>1</v>
      </c>
      <c r="R15" s="49">
        <v>10</v>
      </c>
      <c r="S15" s="49">
        <v>1</v>
      </c>
      <c r="T15" s="49">
        <v>13</v>
      </c>
      <c r="U15" s="50">
        <v>1</v>
      </c>
      <c r="V15" s="52">
        <f>T15+R15+P15+N15</f>
        <v>37</v>
      </c>
      <c r="W15" s="53">
        <f>U15+S15+Q15+O15</f>
        <v>3</v>
      </c>
      <c r="X15" s="137"/>
      <c r="Y15" s="133"/>
      <c r="Z15" s="137"/>
      <c r="AA15" s="133"/>
      <c r="AB15" s="130">
        <f t="shared" si="2"/>
        <v>351</v>
      </c>
      <c r="AC15" s="43">
        <f t="shared" si="3"/>
        <v>15</v>
      </c>
    </row>
    <row r="16" spans="1:29" ht="15">
      <c r="A16" s="44" t="s">
        <v>8</v>
      </c>
      <c r="B16" s="45">
        <v>112</v>
      </c>
      <c r="C16" s="34">
        <v>4</v>
      </c>
      <c r="D16" s="46">
        <v>114</v>
      </c>
      <c r="E16" s="47">
        <v>4</v>
      </c>
      <c r="F16" s="45">
        <v>111</v>
      </c>
      <c r="G16" s="34">
        <v>4</v>
      </c>
      <c r="H16" s="45">
        <v>128</v>
      </c>
      <c r="I16" s="34">
        <v>5</v>
      </c>
      <c r="J16" s="35">
        <v>13</v>
      </c>
      <c r="K16" s="36">
        <v>1</v>
      </c>
      <c r="L16" s="37">
        <f t="shared" si="0"/>
        <v>478</v>
      </c>
      <c r="M16" s="38">
        <f t="shared" si="1"/>
        <v>18</v>
      </c>
      <c r="N16" s="48">
        <v>15</v>
      </c>
      <c r="O16" s="49">
        <v>1</v>
      </c>
      <c r="P16" s="49">
        <v>16</v>
      </c>
      <c r="Q16" s="49">
        <v>1</v>
      </c>
      <c r="R16" s="49">
        <v>16</v>
      </c>
      <c r="S16" s="49">
        <v>1</v>
      </c>
      <c r="T16" s="49">
        <v>16</v>
      </c>
      <c r="U16" s="50">
        <v>1</v>
      </c>
      <c r="V16" s="52">
        <f>T16+R16+P16+N16</f>
        <v>63</v>
      </c>
      <c r="W16" s="53">
        <f>U16+S16+Q16+O16</f>
        <v>4</v>
      </c>
      <c r="X16" s="137"/>
      <c r="Y16" s="133"/>
      <c r="Z16" s="137"/>
      <c r="AA16" s="133"/>
      <c r="AB16" s="130">
        <f t="shared" si="2"/>
        <v>541</v>
      </c>
      <c r="AC16" s="43">
        <f t="shared" si="3"/>
        <v>22</v>
      </c>
    </row>
    <row r="17" spans="1:29" ht="15">
      <c r="A17" s="44" t="s">
        <v>39</v>
      </c>
      <c r="B17" s="45">
        <v>112</v>
      </c>
      <c r="C17" s="34">
        <v>4</v>
      </c>
      <c r="D17" s="46">
        <v>135</v>
      </c>
      <c r="E17" s="47">
        <v>5</v>
      </c>
      <c r="F17" s="45">
        <v>147</v>
      </c>
      <c r="G17" s="34">
        <v>5</v>
      </c>
      <c r="H17" s="45">
        <v>97</v>
      </c>
      <c r="I17" s="34">
        <v>4</v>
      </c>
      <c r="J17" s="35">
        <v>12</v>
      </c>
      <c r="K17" s="36">
        <v>1</v>
      </c>
      <c r="L17" s="37">
        <f t="shared" si="0"/>
        <v>503</v>
      </c>
      <c r="M17" s="38">
        <f t="shared" si="1"/>
        <v>19</v>
      </c>
      <c r="N17" s="48"/>
      <c r="O17" s="49"/>
      <c r="P17" s="49"/>
      <c r="Q17" s="49"/>
      <c r="R17" s="49"/>
      <c r="S17" s="49"/>
      <c r="T17" s="49"/>
      <c r="U17" s="50"/>
      <c r="V17" s="52"/>
      <c r="W17" s="53"/>
      <c r="X17" s="137"/>
      <c r="Y17" s="133"/>
      <c r="Z17" s="137"/>
      <c r="AA17" s="133"/>
      <c r="AB17" s="130">
        <f t="shared" si="2"/>
        <v>503</v>
      </c>
      <c r="AC17" s="43">
        <f t="shared" si="3"/>
        <v>19</v>
      </c>
    </row>
    <row r="18" spans="1:29" ht="15">
      <c r="A18" s="44" t="s">
        <v>40</v>
      </c>
      <c r="B18" s="45">
        <v>115</v>
      </c>
      <c r="C18" s="34">
        <v>5</v>
      </c>
      <c r="D18" s="46">
        <v>101</v>
      </c>
      <c r="E18" s="47">
        <v>4</v>
      </c>
      <c r="F18" s="45">
        <v>101</v>
      </c>
      <c r="G18" s="34">
        <v>4</v>
      </c>
      <c r="H18" s="45">
        <v>110</v>
      </c>
      <c r="I18" s="34">
        <v>4</v>
      </c>
      <c r="J18" s="35">
        <v>10</v>
      </c>
      <c r="K18" s="36">
        <v>1</v>
      </c>
      <c r="L18" s="37">
        <f t="shared" si="0"/>
        <v>437</v>
      </c>
      <c r="M18" s="38">
        <f t="shared" si="1"/>
        <v>18</v>
      </c>
      <c r="N18" s="48"/>
      <c r="O18" s="49"/>
      <c r="P18" s="49"/>
      <c r="Q18" s="49"/>
      <c r="R18" s="49"/>
      <c r="S18" s="49"/>
      <c r="T18" s="49"/>
      <c r="U18" s="50"/>
      <c r="V18" s="52"/>
      <c r="W18" s="53"/>
      <c r="X18" s="137"/>
      <c r="Y18" s="133"/>
      <c r="Z18" s="137"/>
      <c r="AA18" s="133"/>
      <c r="AB18" s="130">
        <f t="shared" si="2"/>
        <v>437</v>
      </c>
      <c r="AC18" s="43">
        <f t="shared" si="3"/>
        <v>18</v>
      </c>
    </row>
    <row r="19" spans="1:29" ht="15">
      <c r="A19" s="44" t="s">
        <v>9</v>
      </c>
      <c r="B19" s="45">
        <v>76</v>
      </c>
      <c r="C19" s="34">
        <v>3</v>
      </c>
      <c r="D19" s="46">
        <v>71</v>
      </c>
      <c r="E19" s="47">
        <v>3</v>
      </c>
      <c r="F19" s="45">
        <v>72</v>
      </c>
      <c r="G19" s="34">
        <v>3</v>
      </c>
      <c r="H19" s="45">
        <v>80</v>
      </c>
      <c r="I19" s="34">
        <v>3</v>
      </c>
      <c r="J19" s="35"/>
      <c r="K19" s="36"/>
      <c r="L19" s="37">
        <f t="shared" si="0"/>
        <v>299</v>
      </c>
      <c r="M19" s="38">
        <f t="shared" si="1"/>
        <v>12</v>
      </c>
      <c r="N19" s="48"/>
      <c r="O19" s="49"/>
      <c r="P19" s="49"/>
      <c r="Q19" s="49"/>
      <c r="R19" s="49"/>
      <c r="S19" s="49"/>
      <c r="T19" s="49"/>
      <c r="U19" s="50"/>
      <c r="V19" s="52"/>
      <c r="W19" s="53"/>
      <c r="X19" s="137"/>
      <c r="Y19" s="133"/>
      <c r="Z19" s="137"/>
      <c r="AA19" s="133"/>
      <c r="AB19" s="130">
        <f t="shared" si="2"/>
        <v>299</v>
      </c>
      <c r="AC19" s="43">
        <f t="shared" si="3"/>
        <v>12</v>
      </c>
    </row>
    <row r="20" spans="1:29" ht="15">
      <c r="A20" s="44" t="s">
        <v>10</v>
      </c>
      <c r="B20" s="45">
        <v>61</v>
      </c>
      <c r="C20" s="34">
        <v>3</v>
      </c>
      <c r="D20" s="46">
        <v>69</v>
      </c>
      <c r="E20" s="47">
        <v>3</v>
      </c>
      <c r="F20" s="45">
        <v>73</v>
      </c>
      <c r="G20" s="34">
        <v>3</v>
      </c>
      <c r="H20" s="45">
        <v>70</v>
      </c>
      <c r="I20" s="34">
        <v>3</v>
      </c>
      <c r="J20" s="35"/>
      <c r="K20" s="36"/>
      <c r="L20" s="37">
        <f t="shared" si="0"/>
        <v>273</v>
      </c>
      <c r="M20" s="38">
        <f t="shared" si="1"/>
        <v>12</v>
      </c>
      <c r="N20" s="48"/>
      <c r="O20" s="49"/>
      <c r="P20" s="49"/>
      <c r="Q20" s="49"/>
      <c r="R20" s="49"/>
      <c r="S20" s="49"/>
      <c r="T20" s="49"/>
      <c r="U20" s="50"/>
      <c r="V20" s="52"/>
      <c r="W20" s="53"/>
      <c r="X20" s="137"/>
      <c r="Y20" s="133"/>
      <c r="Z20" s="137"/>
      <c r="AA20" s="133"/>
      <c r="AB20" s="130">
        <f t="shared" si="2"/>
        <v>273</v>
      </c>
      <c r="AC20" s="43">
        <f t="shared" si="3"/>
        <v>12</v>
      </c>
    </row>
    <row r="21" spans="1:29" ht="15">
      <c r="A21" s="44" t="s">
        <v>11</v>
      </c>
      <c r="B21" s="45">
        <v>30</v>
      </c>
      <c r="C21" s="34">
        <v>2</v>
      </c>
      <c r="D21" s="46">
        <v>43</v>
      </c>
      <c r="E21" s="54">
        <v>2</v>
      </c>
      <c r="F21" s="45">
        <v>28</v>
      </c>
      <c r="G21" s="34">
        <v>1</v>
      </c>
      <c r="H21" s="45">
        <v>27</v>
      </c>
      <c r="I21" s="34">
        <v>1</v>
      </c>
      <c r="J21" s="35"/>
      <c r="K21" s="36"/>
      <c r="L21" s="37">
        <f t="shared" si="0"/>
        <v>128</v>
      </c>
      <c r="M21" s="38">
        <f t="shared" si="1"/>
        <v>6</v>
      </c>
      <c r="N21" s="48"/>
      <c r="O21" s="49"/>
      <c r="P21" s="49"/>
      <c r="Q21" s="49"/>
      <c r="R21" s="49"/>
      <c r="S21" s="49"/>
      <c r="T21" s="49"/>
      <c r="U21" s="50"/>
      <c r="V21" s="52"/>
      <c r="W21" s="53"/>
      <c r="X21" s="137"/>
      <c r="Y21" s="133"/>
      <c r="Z21" s="137"/>
      <c r="AA21" s="133"/>
      <c r="AB21" s="130">
        <f t="shared" si="2"/>
        <v>128</v>
      </c>
      <c r="AC21" s="43">
        <f t="shared" si="3"/>
        <v>6</v>
      </c>
    </row>
    <row r="22" spans="1:29" ht="15">
      <c r="A22" s="44" t="s">
        <v>62</v>
      </c>
      <c r="B22" s="45">
        <v>82</v>
      </c>
      <c r="C22" s="34">
        <v>4</v>
      </c>
      <c r="D22" s="46">
        <v>73</v>
      </c>
      <c r="E22" s="54">
        <v>3</v>
      </c>
      <c r="F22" s="45">
        <v>68</v>
      </c>
      <c r="G22" s="34">
        <v>3</v>
      </c>
      <c r="H22" s="45">
        <v>90</v>
      </c>
      <c r="I22" s="34">
        <v>3</v>
      </c>
      <c r="J22" s="35">
        <v>14</v>
      </c>
      <c r="K22" s="36">
        <v>1</v>
      </c>
      <c r="L22" s="37">
        <f t="shared" si="0"/>
        <v>327</v>
      </c>
      <c r="M22" s="38">
        <f t="shared" si="1"/>
        <v>14</v>
      </c>
      <c r="N22" s="48">
        <v>12</v>
      </c>
      <c r="O22" s="49">
        <v>1</v>
      </c>
      <c r="P22" s="49">
        <v>15</v>
      </c>
      <c r="Q22" s="49">
        <v>1</v>
      </c>
      <c r="R22" s="49">
        <v>14</v>
      </c>
      <c r="S22" s="49">
        <v>1</v>
      </c>
      <c r="T22" s="49">
        <v>15</v>
      </c>
      <c r="U22" s="50">
        <v>1</v>
      </c>
      <c r="V22" s="52">
        <f>T22+R22+P22+N22</f>
        <v>56</v>
      </c>
      <c r="W22" s="53">
        <f>U22+S22+Q22+O22</f>
        <v>4</v>
      </c>
      <c r="X22" s="137"/>
      <c r="Y22" s="133"/>
      <c r="Z22" s="137"/>
      <c r="AA22" s="133"/>
      <c r="AB22" s="130">
        <f t="shared" si="2"/>
        <v>383</v>
      </c>
      <c r="AC22" s="43">
        <f t="shared" si="3"/>
        <v>18</v>
      </c>
    </row>
    <row r="23" spans="1:29" ht="15">
      <c r="A23" s="44" t="s">
        <v>12</v>
      </c>
      <c r="B23" s="45">
        <v>86</v>
      </c>
      <c r="C23" s="34">
        <v>4</v>
      </c>
      <c r="D23" s="46">
        <v>92</v>
      </c>
      <c r="E23" s="54">
        <v>4</v>
      </c>
      <c r="F23" s="45">
        <v>99</v>
      </c>
      <c r="G23" s="34">
        <v>4</v>
      </c>
      <c r="H23" s="45">
        <v>81</v>
      </c>
      <c r="I23" s="34">
        <v>3</v>
      </c>
      <c r="J23" s="35"/>
      <c r="K23" s="36"/>
      <c r="L23" s="37">
        <f t="shared" si="0"/>
        <v>358</v>
      </c>
      <c r="M23" s="38">
        <f t="shared" si="1"/>
        <v>15</v>
      </c>
      <c r="N23" s="48"/>
      <c r="O23" s="49"/>
      <c r="P23" s="49"/>
      <c r="Q23" s="49"/>
      <c r="R23" s="49"/>
      <c r="S23" s="49"/>
      <c r="T23" s="49"/>
      <c r="U23" s="50"/>
      <c r="V23" s="52"/>
      <c r="W23" s="53"/>
      <c r="X23" s="137"/>
      <c r="Y23" s="133"/>
      <c r="Z23" s="137"/>
      <c r="AA23" s="133"/>
      <c r="AB23" s="130">
        <f t="shared" si="2"/>
        <v>358</v>
      </c>
      <c r="AC23" s="43">
        <f t="shared" si="3"/>
        <v>15</v>
      </c>
    </row>
    <row r="24" spans="1:29" ht="15">
      <c r="A24" s="44" t="s">
        <v>13</v>
      </c>
      <c r="B24" s="45">
        <v>81</v>
      </c>
      <c r="C24" s="34">
        <v>3</v>
      </c>
      <c r="D24" s="46">
        <v>76</v>
      </c>
      <c r="E24" s="54">
        <v>3</v>
      </c>
      <c r="F24" s="45">
        <v>75</v>
      </c>
      <c r="G24" s="34">
        <v>3</v>
      </c>
      <c r="H24" s="45">
        <v>68</v>
      </c>
      <c r="I24" s="34">
        <v>3</v>
      </c>
      <c r="J24" s="35"/>
      <c r="K24" s="36"/>
      <c r="L24" s="37">
        <f t="shared" si="0"/>
        <v>300</v>
      </c>
      <c r="M24" s="38">
        <f t="shared" si="1"/>
        <v>12</v>
      </c>
      <c r="N24" s="48"/>
      <c r="O24" s="49"/>
      <c r="P24" s="49"/>
      <c r="Q24" s="49"/>
      <c r="R24" s="49"/>
      <c r="S24" s="49"/>
      <c r="T24" s="49"/>
      <c r="U24" s="50"/>
      <c r="V24" s="52"/>
      <c r="W24" s="53"/>
      <c r="X24" s="137"/>
      <c r="Y24" s="133"/>
      <c r="Z24" s="137"/>
      <c r="AA24" s="133"/>
      <c r="AB24" s="130">
        <f t="shared" si="2"/>
        <v>300</v>
      </c>
      <c r="AC24" s="43">
        <f t="shared" si="3"/>
        <v>12</v>
      </c>
    </row>
    <row r="25" spans="1:29" ht="15">
      <c r="A25" s="44" t="s">
        <v>63</v>
      </c>
      <c r="B25" s="45">
        <v>142</v>
      </c>
      <c r="C25" s="34">
        <v>6</v>
      </c>
      <c r="D25" s="46">
        <v>117</v>
      </c>
      <c r="E25" s="54">
        <v>4</v>
      </c>
      <c r="F25" s="45">
        <v>106</v>
      </c>
      <c r="G25" s="34">
        <v>4</v>
      </c>
      <c r="H25" s="45">
        <v>123</v>
      </c>
      <c r="I25" s="34">
        <v>5</v>
      </c>
      <c r="J25" s="35">
        <v>13</v>
      </c>
      <c r="K25" s="36">
        <v>1</v>
      </c>
      <c r="L25" s="37">
        <f t="shared" si="0"/>
        <v>501</v>
      </c>
      <c r="M25" s="38">
        <f t="shared" si="1"/>
        <v>20</v>
      </c>
      <c r="N25" s="48">
        <v>14</v>
      </c>
      <c r="O25" s="49">
        <v>1</v>
      </c>
      <c r="P25" s="49">
        <v>14</v>
      </c>
      <c r="Q25" s="49">
        <v>1</v>
      </c>
      <c r="R25" s="49">
        <v>16</v>
      </c>
      <c r="S25" s="49">
        <v>1</v>
      </c>
      <c r="T25" s="49">
        <v>14</v>
      </c>
      <c r="U25" s="50">
        <v>1</v>
      </c>
      <c r="V25" s="52">
        <f>T25+R25+P25+N25</f>
        <v>58</v>
      </c>
      <c r="W25" s="53">
        <f>U25+S25+Q25+O25</f>
        <v>4</v>
      </c>
      <c r="X25" s="137">
        <v>6</v>
      </c>
      <c r="Y25" s="133">
        <v>1</v>
      </c>
      <c r="Z25" s="137"/>
      <c r="AA25" s="133"/>
      <c r="AB25" s="130">
        <f t="shared" si="2"/>
        <v>565</v>
      </c>
      <c r="AC25" s="43">
        <f t="shared" si="3"/>
        <v>25</v>
      </c>
    </row>
    <row r="26" spans="1:29" ht="15">
      <c r="A26" s="44" t="s">
        <v>14</v>
      </c>
      <c r="B26" s="45">
        <v>95</v>
      </c>
      <c r="C26" s="34">
        <v>4</v>
      </c>
      <c r="D26" s="46">
        <v>88</v>
      </c>
      <c r="E26" s="54">
        <v>3</v>
      </c>
      <c r="F26" s="45">
        <v>106</v>
      </c>
      <c r="G26" s="34">
        <v>4</v>
      </c>
      <c r="H26" s="45">
        <v>94</v>
      </c>
      <c r="I26" s="34">
        <v>4</v>
      </c>
      <c r="J26" s="35"/>
      <c r="K26" s="36"/>
      <c r="L26" s="37">
        <f t="shared" si="0"/>
        <v>383</v>
      </c>
      <c r="M26" s="38">
        <f t="shared" si="1"/>
        <v>15</v>
      </c>
      <c r="N26" s="48"/>
      <c r="O26" s="49"/>
      <c r="P26" s="49"/>
      <c r="Q26" s="49"/>
      <c r="R26" s="49"/>
      <c r="S26" s="49"/>
      <c r="T26" s="49"/>
      <c r="U26" s="50"/>
      <c r="V26" s="52"/>
      <c r="W26" s="53"/>
      <c r="X26" s="137"/>
      <c r="Y26" s="133"/>
      <c r="Z26" s="137"/>
      <c r="AA26" s="133"/>
      <c r="AB26" s="130">
        <f t="shared" si="2"/>
        <v>383</v>
      </c>
      <c r="AC26" s="43">
        <f t="shared" si="3"/>
        <v>15</v>
      </c>
    </row>
    <row r="27" spans="1:29" ht="15">
      <c r="A27" s="44" t="s">
        <v>15</v>
      </c>
      <c r="B27" s="45">
        <v>33</v>
      </c>
      <c r="C27" s="34">
        <v>2</v>
      </c>
      <c r="D27" s="46">
        <v>47</v>
      </c>
      <c r="E27" s="54">
        <v>2</v>
      </c>
      <c r="F27" s="45">
        <v>40</v>
      </c>
      <c r="G27" s="34">
        <v>2</v>
      </c>
      <c r="H27" s="45">
        <v>25</v>
      </c>
      <c r="I27" s="34">
        <v>1</v>
      </c>
      <c r="J27" s="35"/>
      <c r="K27" s="36"/>
      <c r="L27" s="37">
        <f t="shared" si="0"/>
        <v>145</v>
      </c>
      <c r="M27" s="38">
        <f t="shared" si="1"/>
        <v>7</v>
      </c>
      <c r="N27" s="48"/>
      <c r="O27" s="49"/>
      <c r="P27" s="49"/>
      <c r="Q27" s="49"/>
      <c r="R27" s="49"/>
      <c r="S27" s="49"/>
      <c r="T27" s="49"/>
      <c r="U27" s="50"/>
      <c r="V27" s="52"/>
      <c r="W27" s="53"/>
      <c r="X27" s="137"/>
      <c r="Y27" s="133"/>
      <c r="Z27" s="137"/>
      <c r="AA27" s="133"/>
      <c r="AB27" s="130">
        <f t="shared" si="2"/>
        <v>145</v>
      </c>
      <c r="AC27" s="43">
        <f t="shared" si="3"/>
        <v>7</v>
      </c>
    </row>
    <row r="28" spans="1:29" ht="15">
      <c r="A28" s="44" t="s">
        <v>16</v>
      </c>
      <c r="B28" s="45">
        <v>29</v>
      </c>
      <c r="C28" s="34">
        <v>2</v>
      </c>
      <c r="D28" s="46">
        <v>40</v>
      </c>
      <c r="E28" s="54">
        <v>2</v>
      </c>
      <c r="F28" s="45">
        <v>50</v>
      </c>
      <c r="G28" s="34">
        <v>2</v>
      </c>
      <c r="H28" s="45">
        <v>44</v>
      </c>
      <c r="I28" s="34">
        <v>2</v>
      </c>
      <c r="J28" s="35"/>
      <c r="K28" s="36"/>
      <c r="L28" s="37">
        <f t="shared" si="0"/>
        <v>163</v>
      </c>
      <c r="M28" s="38">
        <f t="shared" si="1"/>
        <v>8</v>
      </c>
      <c r="N28" s="48"/>
      <c r="O28" s="49"/>
      <c r="P28" s="49"/>
      <c r="Q28" s="49"/>
      <c r="R28" s="49"/>
      <c r="S28" s="49"/>
      <c r="T28" s="49"/>
      <c r="U28" s="50"/>
      <c r="V28" s="52"/>
      <c r="W28" s="53"/>
      <c r="X28" s="137"/>
      <c r="Y28" s="133"/>
      <c r="Z28" s="137"/>
      <c r="AA28" s="133"/>
      <c r="AB28" s="130">
        <f t="shared" si="2"/>
        <v>163</v>
      </c>
      <c r="AC28" s="43">
        <f t="shared" si="3"/>
        <v>8</v>
      </c>
    </row>
    <row r="29" spans="1:29" ht="15">
      <c r="A29" s="44" t="s">
        <v>17</v>
      </c>
      <c r="B29" s="45">
        <v>96</v>
      </c>
      <c r="C29" s="34">
        <v>4</v>
      </c>
      <c r="D29" s="46">
        <v>93</v>
      </c>
      <c r="E29" s="54">
        <v>4</v>
      </c>
      <c r="F29" s="45">
        <v>98</v>
      </c>
      <c r="G29" s="34">
        <v>4</v>
      </c>
      <c r="H29" s="45">
        <v>86</v>
      </c>
      <c r="I29" s="34">
        <v>3</v>
      </c>
      <c r="J29" s="35"/>
      <c r="K29" s="36"/>
      <c r="L29" s="37">
        <f t="shared" si="0"/>
        <v>373</v>
      </c>
      <c r="M29" s="38">
        <f t="shared" si="1"/>
        <v>15</v>
      </c>
      <c r="N29" s="48"/>
      <c r="O29" s="49"/>
      <c r="P29" s="49"/>
      <c r="Q29" s="49"/>
      <c r="R29" s="49"/>
      <c r="S29" s="49"/>
      <c r="T29" s="49"/>
      <c r="U29" s="50"/>
      <c r="V29" s="52"/>
      <c r="W29" s="53"/>
      <c r="X29" s="137"/>
      <c r="Y29" s="133"/>
      <c r="Z29" s="137"/>
      <c r="AA29" s="133"/>
      <c r="AB29" s="130">
        <f t="shared" si="2"/>
        <v>373</v>
      </c>
      <c r="AC29" s="43">
        <f t="shared" si="3"/>
        <v>15</v>
      </c>
    </row>
    <row r="30" spans="1:29" ht="15">
      <c r="A30" s="44" t="s">
        <v>18</v>
      </c>
      <c r="B30" s="45">
        <v>145</v>
      </c>
      <c r="C30" s="34">
        <v>6</v>
      </c>
      <c r="D30" s="46">
        <v>154</v>
      </c>
      <c r="E30" s="54">
        <v>6</v>
      </c>
      <c r="F30" s="45">
        <v>141</v>
      </c>
      <c r="G30" s="34">
        <v>5</v>
      </c>
      <c r="H30" s="45">
        <v>163</v>
      </c>
      <c r="I30" s="34">
        <v>6</v>
      </c>
      <c r="J30" s="35">
        <v>9</v>
      </c>
      <c r="K30" s="36">
        <v>1</v>
      </c>
      <c r="L30" s="37">
        <f t="shared" si="0"/>
        <v>612</v>
      </c>
      <c r="M30" s="38">
        <f t="shared" si="1"/>
        <v>24</v>
      </c>
      <c r="N30" s="48"/>
      <c r="O30" s="49"/>
      <c r="P30" s="49"/>
      <c r="Q30" s="49"/>
      <c r="R30" s="49"/>
      <c r="S30" s="49"/>
      <c r="T30" s="49"/>
      <c r="U30" s="50"/>
      <c r="V30" s="52"/>
      <c r="W30" s="53"/>
      <c r="X30" s="137"/>
      <c r="Y30" s="133"/>
      <c r="Z30" s="137"/>
      <c r="AA30" s="133"/>
      <c r="AB30" s="130">
        <f t="shared" si="2"/>
        <v>612</v>
      </c>
      <c r="AC30" s="43">
        <f t="shared" si="3"/>
        <v>24</v>
      </c>
    </row>
    <row r="31" spans="1:29" ht="15">
      <c r="A31" s="44" t="s">
        <v>19</v>
      </c>
      <c r="B31" s="45">
        <v>95</v>
      </c>
      <c r="C31" s="34">
        <v>4</v>
      </c>
      <c r="D31" s="46">
        <v>108</v>
      </c>
      <c r="E31" s="54">
        <v>4</v>
      </c>
      <c r="F31" s="45">
        <v>87</v>
      </c>
      <c r="G31" s="34">
        <v>3</v>
      </c>
      <c r="H31" s="45">
        <v>93</v>
      </c>
      <c r="I31" s="34">
        <v>4</v>
      </c>
      <c r="J31" s="35">
        <v>12</v>
      </c>
      <c r="K31" s="36">
        <v>1</v>
      </c>
      <c r="L31" s="37">
        <f t="shared" si="0"/>
        <v>395</v>
      </c>
      <c r="M31" s="38">
        <f t="shared" si="1"/>
        <v>16</v>
      </c>
      <c r="N31" s="48"/>
      <c r="O31" s="49"/>
      <c r="P31" s="49"/>
      <c r="Q31" s="49"/>
      <c r="R31" s="49"/>
      <c r="S31" s="49"/>
      <c r="T31" s="49"/>
      <c r="U31" s="50"/>
      <c r="V31" s="52"/>
      <c r="W31" s="53"/>
      <c r="X31" s="137"/>
      <c r="Y31" s="133"/>
      <c r="Z31" s="137"/>
      <c r="AA31" s="133"/>
      <c r="AB31" s="130">
        <f t="shared" si="2"/>
        <v>395</v>
      </c>
      <c r="AC31" s="43">
        <f t="shared" si="3"/>
        <v>16</v>
      </c>
    </row>
    <row r="32" spans="1:29" ht="15">
      <c r="A32" s="44" t="s">
        <v>20</v>
      </c>
      <c r="B32" s="45">
        <v>83</v>
      </c>
      <c r="C32" s="34">
        <v>3</v>
      </c>
      <c r="D32" s="46">
        <v>81</v>
      </c>
      <c r="E32" s="54">
        <v>3</v>
      </c>
      <c r="F32" s="45">
        <v>69</v>
      </c>
      <c r="G32" s="34">
        <v>3</v>
      </c>
      <c r="H32" s="45">
        <v>79</v>
      </c>
      <c r="I32" s="34">
        <v>3</v>
      </c>
      <c r="J32" s="35"/>
      <c r="K32" s="36"/>
      <c r="L32" s="37">
        <f t="shared" si="0"/>
        <v>312</v>
      </c>
      <c r="M32" s="38">
        <f t="shared" si="1"/>
        <v>12</v>
      </c>
      <c r="N32" s="48"/>
      <c r="O32" s="49"/>
      <c r="P32" s="49"/>
      <c r="Q32" s="49"/>
      <c r="R32" s="49"/>
      <c r="S32" s="49"/>
      <c r="T32" s="49"/>
      <c r="U32" s="50"/>
      <c r="V32" s="52"/>
      <c r="W32" s="53"/>
      <c r="X32" s="137"/>
      <c r="Y32" s="133"/>
      <c r="Z32" s="137"/>
      <c r="AA32" s="133"/>
      <c r="AB32" s="130">
        <f t="shared" si="2"/>
        <v>312</v>
      </c>
      <c r="AC32" s="43">
        <f t="shared" si="3"/>
        <v>12</v>
      </c>
    </row>
    <row r="33" spans="1:29" ht="15">
      <c r="A33" s="44" t="s">
        <v>21</v>
      </c>
      <c r="B33" s="45">
        <v>91</v>
      </c>
      <c r="C33" s="34">
        <v>4</v>
      </c>
      <c r="D33" s="46">
        <v>96</v>
      </c>
      <c r="E33" s="54">
        <v>4</v>
      </c>
      <c r="F33" s="45">
        <v>83</v>
      </c>
      <c r="G33" s="34">
        <v>3</v>
      </c>
      <c r="H33" s="45">
        <v>87</v>
      </c>
      <c r="I33" s="34">
        <v>3</v>
      </c>
      <c r="J33" s="35">
        <v>12</v>
      </c>
      <c r="K33" s="36">
        <v>1</v>
      </c>
      <c r="L33" s="37">
        <f t="shared" si="0"/>
        <v>369</v>
      </c>
      <c r="M33" s="38">
        <f t="shared" si="1"/>
        <v>15</v>
      </c>
      <c r="N33" s="48">
        <v>0</v>
      </c>
      <c r="O33" s="49">
        <v>0</v>
      </c>
      <c r="P33" s="49">
        <v>16</v>
      </c>
      <c r="Q33" s="49">
        <v>1</v>
      </c>
      <c r="R33" s="49">
        <v>12</v>
      </c>
      <c r="S33" s="49">
        <v>1</v>
      </c>
      <c r="T33" s="49">
        <v>8</v>
      </c>
      <c r="U33" s="50">
        <v>1</v>
      </c>
      <c r="V33" s="52">
        <f>T33+R33+P33+N33</f>
        <v>36</v>
      </c>
      <c r="W33" s="53">
        <f>U33+S33+Q33+O33</f>
        <v>3</v>
      </c>
      <c r="X33" s="137"/>
      <c r="Y33" s="133"/>
      <c r="Z33" s="137"/>
      <c r="AA33" s="133"/>
      <c r="AB33" s="130">
        <f t="shared" si="2"/>
        <v>405</v>
      </c>
      <c r="AC33" s="43">
        <f t="shared" si="3"/>
        <v>18</v>
      </c>
    </row>
    <row r="34" spans="1:29" ht="15">
      <c r="A34" s="44" t="s">
        <v>22</v>
      </c>
      <c r="B34" s="45">
        <v>94</v>
      </c>
      <c r="C34" s="34">
        <v>4</v>
      </c>
      <c r="D34" s="46">
        <v>94</v>
      </c>
      <c r="E34" s="54">
        <v>4</v>
      </c>
      <c r="F34" s="45">
        <v>96</v>
      </c>
      <c r="G34" s="34">
        <v>4</v>
      </c>
      <c r="H34" s="45">
        <v>101</v>
      </c>
      <c r="I34" s="34">
        <v>4</v>
      </c>
      <c r="J34" s="35"/>
      <c r="K34" s="36"/>
      <c r="L34" s="37">
        <f t="shared" si="0"/>
        <v>385</v>
      </c>
      <c r="M34" s="38">
        <f t="shared" si="1"/>
        <v>16</v>
      </c>
      <c r="N34" s="48"/>
      <c r="O34" s="49"/>
      <c r="P34" s="49"/>
      <c r="Q34" s="49"/>
      <c r="R34" s="49"/>
      <c r="S34" s="49"/>
      <c r="T34" s="49"/>
      <c r="U34" s="50"/>
      <c r="V34" s="52"/>
      <c r="W34" s="53"/>
      <c r="X34" s="137"/>
      <c r="Y34" s="133"/>
      <c r="Z34" s="137"/>
      <c r="AA34" s="133"/>
      <c r="AB34" s="130">
        <f t="shared" si="2"/>
        <v>385</v>
      </c>
      <c r="AC34" s="43">
        <f t="shared" si="3"/>
        <v>16</v>
      </c>
    </row>
    <row r="35" spans="1:29" ht="15">
      <c r="A35" s="44" t="s">
        <v>41</v>
      </c>
      <c r="B35" s="45">
        <v>168</v>
      </c>
      <c r="C35" s="34">
        <v>6</v>
      </c>
      <c r="D35" s="46">
        <v>180</v>
      </c>
      <c r="E35" s="54">
        <v>6</v>
      </c>
      <c r="F35" s="45">
        <v>180</v>
      </c>
      <c r="G35" s="34">
        <v>6</v>
      </c>
      <c r="H35" s="45">
        <v>174</v>
      </c>
      <c r="I35" s="34">
        <v>6</v>
      </c>
      <c r="J35" s="35"/>
      <c r="K35" s="36"/>
      <c r="L35" s="37">
        <f t="shared" si="0"/>
        <v>702</v>
      </c>
      <c r="M35" s="38">
        <f t="shared" si="1"/>
        <v>24</v>
      </c>
      <c r="N35" s="48"/>
      <c r="O35" s="49"/>
      <c r="P35" s="49"/>
      <c r="Q35" s="49"/>
      <c r="R35" s="49"/>
      <c r="S35" s="49"/>
      <c r="T35" s="49"/>
      <c r="U35" s="50"/>
      <c r="V35" s="52"/>
      <c r="W35" s="53"/>
      <c r="X35" s="137"/>
      <c r="Y35" s="133"/>
      <c r="Z35" s="137"/>
      <c r="AA35" s="133"/>
      <c r="AB35" s="130">
        <f t="shared" si="2"/>
        <v>702</v>
      </c>
      <c r="AC35" s="43">
        <f t="shared" si="3"/>
        <v>24</v>
      </c>
    </row>
    <row r="36" spans="1:29" ht="15">
      <c r="A36" s="44" t="s">
        <v>42</v>
      </c>
      <c r="B36" s="45">
        <v>138</v>
      </c>
      <c r="C36" s="34">
        <v>5</v>
      </c>
      <c r="D36" s="46">
        <v>131</v>
      </c>
      <c r="E36" s="54">
        <v>5</v>
      </c>
      <c r="F36" s="45">
        <v>136</v>
      </c>
      <c r="G36" s="34">
        <v>5</v>
      </c>
      <c r="H36" s="45">
        <v>129</v>
      </c>
      <c r="I36" s="34">
        <v>5</v>
      </c>
      <c r="J36" s="35"/>
      <c r="K36" s="36"/>
      <c r="L36" s="37">
        <f t="shared" si="0"/>
        <v>534</v>
      </c>
      <c r="M36" s="38">
        <f t="shared" si="1"/>
        <v>20</v>
      </c>
      <c r="N36" s="48"/>
      <c r="O36" s="49"/>
      <c r="P36" s="49"/>
      <c r="Q36" s="49"/>
      <c r="R36" s="49"/>
      <c r="S36" s="49"/>
      <c r="T36" s="49"/>
      <c r="U36" s="50"/>
      <c r="V36" s="52"/>
      <c r="W36" s="53"/>
      <c r="X36" s="137"/>
      <c r="Y36" s="133"/>
      <c r="Z36" s="137"/>
      <c r="AA36" s="133"/>
      <c r="AB36" s="130">
        <f t="shared" si="2"/>
        <v>534</v>
      </c>
      <c r="AC36" s="43">
        <f t="shared" si="3"/>
        <v>20</v>
      </c>
    </row>
    <row r="37" spans="1:29" ht="15">
      <c r="A37" s="44" t="s">
        <v>23</v>
      </c>
      <c r="B37" s="45">
        <v>88</v>
      </c>
      <c r="C37" s="34">
        <v>4</v>
      </c>
      <c r="D37" s="46">
        <v>77</v>
      </c>
      <c r="E37" s="54">
        <v>3</v>
      </c>
      <c r="F37" s="45">
        <v>112</v>
      </c>
      <c r="G37" s="34">
        <v>4</v>
      </c>
      <c r="H37" s="45">
        <v>106</v>
      </c>
      <c r="I37" s="34">
        <v>4</v>
      </c>
      <c r="J37" s="35"/>
      <c r="K37" s="36"/>
      <c r="L37" s="37">
        <f t="shared" si="0"/>
        <v>383</v>
      </c>
      <c r="M37" s="38">
        <f t="shared" si="1"/>
        <v>15</v>
      </c>
      <c r="N37" s="48"/>
      <c r="O37" s="49"/>
      <c r="P37" s="49"/>
      <c r="Q37" s="49"/>
      <c r="R37" s="49"/>
      <c r="S37" s="49"/>
      <c r="T37" s="49"/>
      <c r="U37" s="50"/>
      <c r="V37" s="52"/>
      <c r="W37" s="53"/>
      <c r="X37" s="137"/>
      <c r="Y37" s="133"/>
      <c r="Z37" s="137"/>
      <c r="AA37" s="133"/>
      <c r="AB37" s="130">
        <f t="shared" si="2"/>
        <v>383</v>
      </c>
      <c r="AC37" s="43">
        <f t="shared" si="3"/>
        <v>15</v>
      </c>
    </row>
    <row r="38" spans="1:29" ht="15">
      <c r="A38" s="44" t="s">
        <v>24</v>
      </c>
      <c r="B38" s="45">
        <v>148</v>
      </c>
      <c r="C38" s="34">
        <v>6</v>
      </c>
      <c r="D38" s="46">
        <v>141</v>
      </c>
      <c r="E38" s="54">
        <v>5</v>
      </c>
      <c r="F38" s="45">
        <v>143</v>
      </c>
      <c r="G38" s="34">
        <v>5</v>
      </c>
      <c r="H38" s="45">
        <v>124</v>
      </c>
      <c r="I38" s="34">
        <v>5</v>
      </c>
      <c r="J38" s="35">
        <v>15</v>
      </c>
      <c r="K38" s="36">
        <v>1</v>
      </c>
      <c r="L38" s="37">
        <f t="shared" si="0"/>
        <v>571</v>
      </c>
      <c r="M38" s="38">
        <f t="shared" si="1"/>
        <v>22</v>
      </c>
      <c r="N38" s="48">
        <v>16</v>
      </c>
      <c r="O38" s="49">
        <v>1</v>
      </c>
      <c r="P38" s="49">
        <v>28</v>
      </c>
      <c r="Q38" s="49">
        <v>2</v>
      </c>
      <c r="R38" s="49">
        <v>16</v>
      </c>
      <c r="S38" s="49">
        <v>1</v>
      </c>
      <c r="T38" s="49">
        <v>29</v>
      </c>
      <c r="U38" s="50">
        <v>2</v>
      </c>
      <c r="V38" s="52">
        <f>T38+R38+P38+N38</f>
        <v>89</v>
      </c>
      <c r="W38" s="53">
        <f>U38+S38+Q38+O38</f>
        <v>6</v>
      </c>
      <c r="X38" s="137"/>
      <c r="Y38" s="133"/>
      <c r="Z38" s="137"/>
      <c r="AA38" s="133"/>
      <c r="AB38" s="130">
        <f t="shared" si="2"/>
        <v>660</v>
      </c>
      <c r="AC38" s="43">
        <f t="shared" si="3"/>
        <v>28</v>
      </c>
    </row>
    <row r="39" spans="1:29" ht="15">
      <c r="A39" s="44" t="s">
        <v>25</v>
      </c>
      <c r="B39" s="45">
        <v>36</v>
      </c>
      <c r="C39" s="34">
        <v>2</v>
      </c>
      <c r="D39" s="46">
        <v>39</v>
      </c>
      <c r="E39" s="54">
        <v>2</v>
      </c>
      <c r="F39" s="45">
        <v>31</v>
      </c>
      <c r="G39" s="34">
        <v>2</v>
      </c>
      <c r="H39" s="45">
        <v>29</v>
      </c>
      <c r="I39" s="34">
        <v>1</v>
      </c>
      <c r="J39" s="35"/>
      <c r="K39" s="36"/>
      <c r="L39" s="37">
        <f t="shared" si="0"/>
        <v>135</v>
      </c>
      <c r="M39" s="38">
        <f t="shared" si="1"/>
        <v>7</v>
      </c>
      <c r="N39" s="48"/>
      <c r="O39" s="49"/>
      <c r="P39" s="49"/>
      <c r="Q39" s="49"/>
      <c r="R39" s="49"/>
      <c r="S39" s="49"/>
      <c r="T39" s="49"/>
      <c r="U39" s="50"/>
      <c r="V39" s="52"/>
      <c r="W39" s="53"/>
      <c r="X39" s="137"/>
      <c r="Y39" s="133"/>
      <c r="Z39" s="137"/>
      <c r="AA39" s="133"/>
      <c r="AB39" s="130">
        <f t="shared" si="2"/>
        <v>135</v>
      </c>
      <c r="AC39" s="43">
        <f t="shared" si="3"/>
        <v>7</v>
      </c>
    </row>
    <row r="40" spans="1:29" ht="15">
      <c r="A40" s="44" t="s">
        <v>64</v>
      </c>
      <c r="B40" s="45">
        <v>130</v>
      </c>
      <c r="C40" s="34">
        <v>5</v>
      </c>
      <c r="D40" s="46">
        <v>96</v>
      </c>
      <c r="E40" s="54">
        <v>4</v>
      </c>
      <c r="F40" s="45">
        <v>103</v>
      </c>
      <c r="G40" s="34">
        <v>4</v>
      </c>
      <c r="H40" s="45">
        <v>96</v>
      </c>
      <c r="I40" s="34">
        <v>4</v>
      </c>
      <c r="J40" s="35">
        <v>9</v>
      </c>
      <c r="K40" s="36">
        <v>1</v>
      </c>
      <c r="L40" s="37">
        <f t="shared" si="0"/>
        <v>434</v>
      </c>
      <c r="M40" s="38">
        <f t="shared" si="1"/>
        <v>18</v>
      </c>
      <c r="N40" s="48">
        <v>8</v>
      </c>
      <c r="O40" s="49">
        <v>1</v>
      </c>
      <c r="P40" s="49">
        <v>8</v>
      </c>
      <c r="Q40" s="49">
        <v>1</v>
      </c>
      <c r="R40" s="49">
        <v>16</v>
      </c>
      <c r="S40" s="49">
        <v>1</v>
      </c>
      <c r="T40" s="49">
        <v>16</v>
      </c>
      <c r="U40" s="50">
        <v>1</v>
      </c>
      <c r="V40" s="52">
        <f>T40+R40+P40+N40</f>
        <v>48</v>
      </c>
      <c r="W40" s="53">
        <f>U40+S40+Q40+O40</f>
        <v>4</v>
      </c>
      <c r="X40" s="137">
        <v>16</v>
      </c>
      <c r="Y40" s="133">
        <v>1</v>
      </c>
      <c r="Z40" s="137"/>
      <c r="AA40" s="133"/>
      <c r="AB40" s="130">
        <f t="shared" si="2"/>
        <v>498</v>
      </c>
      <c r="AC40" s="43">
        <f t="shared" si="3"/>
        <v>23</v>
      </c>
    </row>
    <row r="41" spans="1:29" ht="15">
      <c r="A41" s="44" t="s">
        <v>26</v>
      </c>
      <c r="B41" s="45">
        <v>121</v>
      </c>
      <c r="C41" s="34">
        <v>5</v>
      </c>
      <c r="D41" s="46">
        <v>114</v>
      </c>
      <c r="E41" s="54">
        <v>4</v>
      </c>
      <c r="F41" s="45">
        <v>125</v>
      </c>
      <c r="G41" s="34">
        <v>5</v>
      </c>
      <c r="H41" s="45">
        <v>98</v>
      </c>
      <c r="I41" s="34">
        <v>4</v>
      </c>
      <c r="J41" s="35">
        <v>13</v>
      </c>
      <c r="K41" s="36">
        <v>1</v>
      </c>
      <c r="L41" s="37">
        <f t="shared" si="0"/>
        <v>471</v>
      </c>
      <c r="M41" s="38">
        <f t="shared" si="1"/>
        <v>19</v>
      </c>
      <c r="N41" s="48">
        <v>15</v>
      </c>
      <c r="O41" s="49">
        <v>1</v>
      </c>
      <c r="P41" s="49">
        <v>16</v>
      </c>
      <c r="Q41" s="49">
        <v>1</v>
      </c>
      <c r="R41" s="49">
        <v>15</v>
      </c>
      <c r="S41" s="49">
        <v>1</v>
      </c>
      <c r="T41" s="49">
        <v>16</v>
      </c>
      <c r="U41" s="50">
        <v>1</v>
      </c>
      <c r="V41" s="52">
        <f>T41+R41+P41+N41</f>
        <v>62</v>
      </c>
      <c r="W41" s="53">
        <f>U41+S41+Q41+O41</f>
        <v>4</v>
      </c>
      <c r="X41" s="137"/>
      <c r="Y41" s="133"/>
      <c r="Z41" s="137"/>
      <c r="AA41" s="133"/>
      <c r="AB41" s="130">
        <f t="shared" si="2"/>
        <v>533</v>
      </c>
      <c r="AC41" s="43">
        <f t="shared" si="3"/>
        <v>23</v>
      </c>
    </row>
    <row r="42" spans="1:29" ht="15">
      <c r="A42" s="44" t="s">
        <v>27</v>
      </c>
      <c r="B42" s="45">
        <v>42</v>
      </c>
      <c r="C42" s="34">
        <v>2</v>
      </c>
      <c r="D42" s="46">
        <v>52</v>
      </c>
      <c r="E42" s="54">
        <v>2</v>
      </c>
      <c r="F42" s="45">
        <v>44</v>
      </c>
      <c r="G42" s="34">
        <v>2</v>
      </c>
      <c r="H42" s="45">
        <v>37</v>
      </c>
      <c r="I42" s="34">
        <v>2</v>
      </c>
      <c r="J42" s="35"/>
      <c r="K42" s="36"/>
      <c r="L42" s="37">
        <f t="shared" si="0"/>
        <v>175</v>
      </c>
      <c r="M42" s="38">
        <f t="shared" si="1"/>
        <v>8</v>
      </c>
      <c r="N42" s="48"/>
      <c r="O42" s="49"/>
      <c r="P42" s="49"/>
      <c r="Q42" s="49"/>
      <c r="R42" s="49"/>
      <c r="S42" s="49"/>
      <c r="T42" s="49"/>
      <c r="U42" s="50"/>
      <c r="V42" s="52"/>
      <c r="W42" s="53"/>
      <c r="X42" s="137"/>
      <c r="Y42" s="133"/>
      <c r="Z42" s="137"/>
      <c r="AA42" s="133"/>
      <c r="AB42" s="130">
        <f t="shared" si="2"/>
        <v>175</v>
      </c>
      <c r="AC42" s="43">
        <f t="shared" si="3"/>
        <v>8</v>
      </c>
    </row>
    <row r="43" spans="1:29" ht="15">
      <c r="A43" s="44" t="s">
        <v>28</v>
      </c>
      <c r="B43" s="45">
        <v>67</v>
      </c>
      <c r="C43" s="34">
        <v>3</v>
      </c>
      <c r="D43" s="46">
        <v>69</v>
      </c>
      <c r="E43" s="54">
        <v>3</v>
      </c>
      <c r="F43" s="45">
        <v>62</v>
      </c>
      <c r="G43" s="34">
        <v>3</v>
      </c>
      <c r="H43" s="45">
        <v>60</v>
      </c>
      <c r="I43" s="34">
        <v>2</v>
      </c>
      <c r="J43" s="35"/>
      <c r="K43" s="36"/>
      <c r="L43" s="37">
        <f t="shared" si="0"/>
        <v>258</v>
      </c>
      <c r="M43" s="38">
        <f t="shared" si="1"/>
        <v>11</v>
      </c>
      <c r="N43" s="48"/>
      <c r="O43" s="49"/>
      <c r="P43" s="49"/>
      <c r="Q43" s="49"/>
      <c r="R43" s="49"/>
      <c r="S43" s="49"/>
      <c r="T43" s="49"/>
      <c r="U43" s="50"/>
      <c r="V43" s="52"/>
      <c r="W43" s="53"/>
      <c r="X43" s="137"/>
      <c r="Y43" s="133"/>
      <c r="Z43" s="137"/>
      <c r="AA43" s="133"/>
      <c r="AB43" s="130">
        <f t="shared" si="2"/>
        <v>258</v>
      </c>
      <c r="AC43" s="43">
        <f t="shared" si="3"/>
        <v>11</v>
      </c>
    </row>
    <row r="44" spans="1:29" ht="15">
      <c r="A44" s="44" t="s">
        <v>29</v>
      </c>
      <c r="B44" s="45">
        <v>210</v>
      </c>
      <c r="C44" s="34">
        <v>8</v>
      </c>
      <c r="D44" s="46">
        <v>199</v>
      </c>
      <c r="E44" s="54">
        <v>7</v>
      </c>
      <c r="F44" s="45">
        <v>178</v>
      </c>
      <c r="G44" s="34">
        <v>6</v>
      </c>
      <c r="H44" s="45">
        <v>193</v>
      </c>
      <c r="I44" s="34">
        <v>7</v>
      </c>
      <c r="J44" s="35">
        <v>10</v>
      </c>
      <c r="K44" s="36">
        <v>1</v>
      </c>
      <c r="L44" s="37">
        <f t="shared" si="0"/>
        <v>790</v>
      </c>
      <c r="M44" s="38">
        <f t="shared" si="1"/>
        <v>29</v>
      </c>
      <c r="N44" s="48">
        <v>0</v>
      </c>
      <c r="O44" s="49">
        <v>0</v>
      </c>
      <c r="P44" s="49">
        <v>9</v>
      </c>
      <c r="Q44" s="49">
        <v>1</v>
      </c>
      <c r="R44" s="49">
        <v>7</v>
      </c>
      <c r="S44" s="49">
        <v>1</v>
      </c>
      <c r="T44" s="49">
        <v>12</v>
      </c>
      <c r="U44" s="50">
        <v>1</v>
      </c>
      <c r="V44" s="52">
        <f>T44+R44+P44+N44</f>
        <v>28</v>
      </c>
      <c r="W44" s="53">
        <f>U44+S44+Q44+O44</f>
        <v>3</v>
      </c>
      <c r="X44" s="137"/>
      <c r="Y44" s="133"/>
      <c r="Z44" s="137"/>
      <c r="AA44" s="133"/>
      <c r="AB44" s="130">
        <f t="shared" si="2"/>
        <v>818</v>
      </c>
      <c r="AC44" s="43">
        <f t="shared" si="3"/>
        <v>32</v>
      </c>
    </row>
    <row r="45" spans="1:29" ht="15">
      <c r="A45" s="44" t="s">
        <v>30</v>
      </c>
      <c r="B45" s="45">
        <v>128</v>
      </c>
      <c r="C45" s="34">
        <v>6</v>
      </c>
      <c r="D45" s="46">
        <v>148</v>
      </c>
      <c r="E45" s="54">
        <v>5</v>
      </c>
      <c r="F45" s="45">
        <v>134</v>
      </c>
      <c r="G45" s="34">
        <v>5</v>
      </c>
      <c r="H45" s="45">
        <v>103</v>
      </c>
      <c r="I45" s="34">
        <v>4</v>
      </c>
      <c r="J45" s="35">
        <v>9</v>
      </c>
      <c r="K45" s="36">
        <v>1</v>
      </c>
      <c r="L45" s="37">
        <f t="shared" si="0"/>
        <v>522</v>
      </c>
      <c r="M45" s="38">
        <f t="shared" si="1"/>
        <v>21</v>
      </c>
      <c r="N45" s="48">
        <v>0</v>
      </c>
      <c r="O45" s="49">
        <v>0</v>
      </c>
      <c r="P45" s="49">
        <v>12</v>
      </c>
      <c r="Q45" s="49">
        <v>1</v>
      </c>
      <c r="R45" s="49">
        <v>12</v>
      </c>
      <c r="S45" s="49">
        <v>1</v>
      </c>
      <c r="T45" s="49">
        <v>11</v>
      </c>
      <c r="U45" s="50">
        <v>1</v>
      </c>
      <c r="V45" s="52">
        <f>T45+R45+P45+N45</f>
        <v>35</v>
      </c>
      <c r="W45" s="53">
        <f>U45+S45+Q45+O45</f>
        <v>3</v>
      </c>
      <c r="X45" s="137"/>
      <c r="Y45" s="133"/>
      <c r="Z45" s="137"/>
      <c r="AA45" s="133"/>
      <c r="AB45" s="130">
        <f t="shared" si="2"/>
        <v>557</v>
      </c>
      <c r="AC45" s="43">
        <f t="shared" si="3"/>
        <v>24</v>
      </c>
    </row>
    <row r="46" spans="1:29" ht="15">
      <c r="A46" s="44" t="s">
        <v>31</v>
      </c>
      <c r="B46" s="45">
        <v>74</v>
      </c>
      <c r="C46" s="34">
        <v>3</v>
      </c>
      <c r="D46" s="46">
        <v>63</v>
      </c>
      <c r="E46" s="54">
        <v>3</v>
      </c>
      <c r="F46" s="45">
        <v>56</v>
      </c>
      <c r="G46" s="34">
        <v>2</v>
      </c>
      <c r="H46" s="45">
        <v>78</v>
      </c>
      <c r="I46" s="34">
        <v>3</v>
      </c>
      <c r="J46" s="35"/>
      <c r="K46" s="36"/>
      <c r="L46" s="37">
        <f t="shared" si="0"/>
        <v>271</v>
      </c>
      <c r="M46" s="38">
        <f t="shared" si="1"/>
        <v>11</v>
      </c>
      <c r="N46" s="48"/>
      <c r="O46" s="49"/>
      <c r="P46" s="49"/>
      <c r="Q46" s="49"/>
      <c r="R46" s="49"/>
      <c r="S46" s="49"/>
      <c r="T46" s="49"/>
      <c r="U46" s="50"/>
      <c r="V46" s="52"/>
      <c r="W46" s="53"/>
      <c r="X46" s="137"/>
      <c r="Y46" s="133"/>
      <c r="Z46" s="137"/>
      <c r="AA46" s="133"/>
      <c r="AB46" s="130">
        <f t="shared" si="2"/>
        <v>271</v>
      </c>
      <c r="AC46" s="43">
        <f t="shared" si="3"/>
        <v>11</v>
      </c>
    </row>
    <row r="47" spans="1:29" ht="15">
      <c r="A47" s="44" t="s">
        <v>32</v>
      </c>
      <c r="B47" s="45">
        <v>75</v>
      </c>
      <c r="C47" s="34">
        <v>3</v>
      </c>
      <c r="D47" s="46">
        <v>89</v>
      </c>
      <c r="E47" s="54">
        <v>3</v>
      </c>
      <c r="F47" s="45">
        <v>72</v>
      </c>
      <c r="G47" s="34">
        <v>3</v>
      </c>
      <c r="H47" s="45">
        <v>75</v>
      </c>
      <c r="I47" s="34">
        <v>3</v>
      </c>
      <c r="J47" s="35"/>
      <c r="K47" s="36"/>
      <c r="L47" s="37">
        <f t="shared" si="0"/>
        <v>311</v>
      </c>
      <c r="M47" s="38">
        <f t="shared" si="1"/>
        <v>12</v>
      </c>
      <c r="N47" s="48">
        <v>10</v>
      </c>
      <c r="O47" s="49">
        <v>1</v>
      </c>
      <c r="P47" s="49">
        <v>14</v>
      </c>
      <c r="Q47" s="49">
        <v>1</v>
      </c>
      <c r="R47" s="49">
        <v>0</v>
      </c>
      <c r="S47" s="49">
        <v>0</v>
      </c>
      <c r="T47" s="49">
        <v>16</v>
      </c>
      <c r="U47" s="50">
        <v>1</v>
      </c>
      <c r="V47" s="52">
        <f>T47+R47+P47+N47</f>
        <v>40</v>
      </c>
      <c r="W47" s="53">
        <f>U47+S47+Q47+O47</f>
        <v>3</v>
      </c>
      <c r="X47" s="137"/>
      <c r="Y47" s="133"/>
      <c r="Z47" s="137"/>
      <c r="AA47" s="133"/>
      <c r="AB47" s="130">
        <f t="shared" si="2"/>
        <v>351</v>
      </c>
      <c r="AC47" s="43">
        <f t="shared" si="3"/>
        <v>15</v>
      </c>
    </row>
    <row r="48" spans="1:29" ht="15">
      <c r="A48" s="44" t="s">
        <v>33</v>
      </c>
      <c r="B48" s="45">
        <v>58</v>
      </c>
      <c r="C48" s="34">
        <v>2</v>
      </c>
      <c r="D48" s="46">
        <v>60</v>
      </c>
      <c r="E48" s="54">
        <v>3</v>
      </c>
      <c r="F48" s="45">
        <v>65</v>
      </c>
      <c r="G48" s="34">
        <v>3</v>
      </c>
      <c r="H48" s="45">
        <v>59</v>
      </c>
      <c r="I48" s="34">
        <v>2</v>
      </c>
      <c r="J48" s="35"/>
      <c r="K48" s="36"/>
      <c r="L48" s="37">
        <f t="shared" si="0"/>
        <v>242</v>
      </c>
      <c r="M48" s="38">
        <f t="shared" si="1"/>
        <v>10</v>
      </c>
      <c r="N48" s="48"/>
      <c r="O48" s="49"/>
      <c r="P48" s="49"/>
      <c r="Q48" s="49"/>
      <c r="R48" s="49"/>
      <c r="S48" s="49"/>
      <c r="T48" s="49"/>
      <c r="U48" s="50"/>
      <c r="V48" s="52"/>
      <c r="W48" s="53"/>
      <c r="X48" s="137"/>
      <c r="Y48" s="133"/>
      <c r="Z48" s="137"/>
      <c r="AA48" s="133"/>
      <c r="AB48" s="130">
        <f t="shared" si="2"/>
        <v>242</v>
      </c>
      <c r="AC48" s="43">
        <f t="shared" si="3"/>
        <v>10</v>
      </c>
    </row>
    <row r="49" spans="1:29" ht="15">
      <c r="A49" s="44" t="s">
        <v>34</v>
      </c>
      <c r="B49" s="45">
        <v>58</v>
      </c>
      <c r="C49" s="34">
        <v>3</v>
      </c>
      <c r="D49" s="46">
        <v>53</v>
      </c>
      <c r="E49" s="54">
        <v>2</v>
      </c>
      <c r="F49" s="45">
        <v>56</v>
      </c>
      <c r="G49" s="34">
        <v>2</v>
      </c>
      <c r="H49" s="45">
        <v>68</v>
      </c>
      <c r="I49" s="34">
        <v>3</v>
      </c>
      <c r="J49" s="35"/>
      <c r="K49" s="36"/>
      <c r="L49" s="37">
        <f t="shared" si="0"/>
        <v>235</v>
      </c>
      <c r="M49" s="38">
        <f t="shared" si="1"/>
        <v>10</v>
      </c>
      <c r="N49" s="48"/>
      <c r="O49" s="49"/>
      <c r="P49" s="49"/>
      <c r="Q49" s="49"/>
      <c r="R49" s="49"/>
      <c r="S49" s="49"/>
      <c r="T49" s="49"/>
      <c r="U49" s="50"/>
      <c r="V49" s="52"/>
      <c r="W49" s="53"/>
      <c r="X49" s="137"/>
      <c r="Y49" s="133"/>
      <c r="Z49" s="137"/>
      <c r="AA49" s="133"/>
      <c r="AB49" s="130">
        <f t="shared" si="2"/>
        <v>235</v>
      </c>
      <c r="AC49" s="43">
        <f t="shared" si="3"/>
        <v>10</v>
      </c>
    </row>
    <row r="50" spans="1:29" ht="15.75" thickBot="1">
      <c r="A50" s="55" t="s">
        <v>35</v>
      </c>
      <c r="B50" s="56">
        <v>88</v>
      </c>
      <c r="C50" s="57">
        <v>4</v>
      </c>
      <c r="D50" s="58">
        <v>88</v>
      </c>
      <c r="E50" s="59">
        <v>3</v>
      </c>
      <c r="F50" s="56">
        <v>99</v>
      </c>
      <c r="G50" s="57">
        <v>4</v>
      </c>
      <c r="H50" s="56">
        <v>75</v>
      </c>
      <c r="I50" s="57">
        <v>3</v>
      </c>
      <c r="J50" s="60"/>
      <c r="K50" s="61"/>
      <c r="L50" s="37">
        <f t="shared" si="0"/>
        <v>350</v>
      </c>
      <c r="M50" s="38">
        <f t="shared" si="1"/>
        <v>14</v>
      </c>
      <c r="N50" s="62"/>
      <c r="O50" s="63"/>
      <c r="P50" s="63"/>
      <c r="Q50" s="63"/>
      <c r="R50" s="63"/>
      <c r="S50" s="63"/>
      <c r="T50" s="63"/>
      <c r="U50" s="64"/>
      <c r="V50" s="52"/>
      <c r="W50" s="53"/>
      <c r="X50" s="138"/>
      <c r="Y50" s="134"/>
      <c r="Z50" s="138"/>
      <c r="AA50" s="134"/>
      <c r="AB50" s="130">
        <f t="shared" si="2"/>
        <v>350</v>
      </c>
      <c r="AC50" s="43">
        <f t="shared" si="3"/>
        <v>14</v>
      </c>
    </row>
    <row r="51" spans="1:29" ht="15.75" thickBot="1">
      <c r="A51" s="145" t="s">
        <v>65</v>
      </c>
      <c r="B51" s="146">
        <f aca="true" t="shared" si="4" ref="B51:M51">SUM(B13:B50)</f>
        <v>3507</v>
      </c>
      <c r="C51" s="147">
        <f t="shared" si="4"/>
        <v>147</v>
      </c>
      <c r="D51" s="146">
        <f t="shared" si="4"/>
        <v>3519</v>
      </c>
      <c r="E51" s="147">
        <f t="shared" si="4"/>
        <v>136</v>
      </c>
      <c r="F51" s="146">
        <f t="shared" si="4"/>
        <v>3463</v>
      </c>
      <c r="G51" s="147">
        <f t="shared" si="4"/>
        <v>134</v>
      </c>
      <c r="H51" s="146">
        <f t="shared" si="4"/>
        <v>3346</v>
      </c>
      <c r="I51" s="147">
        <f t="shared" si="4"/>
        <v>131</v>
      </c>
      <c r="J51" s="146">
        <f t="shared" si="4"/>
        <v>151</v>
      </c>
      <c r="K51" s="148">
        <f t="shared" si="4"/>
        <v>13</v>
      </c>
      <c r="L51" s="146">
        <f t="shared" si="4"/>
        <v>13986</v>
      </c>
      <c r="M51" s="147">
        <f t="shared" si="4"/>
        <v>561</v>
      </c>
      <c r="N51" s="144">
        <f>SUM(N15:N50)</f>
        <v>90</v>
      </c>
      <c r="O51" s="144">
        <f aca="true" t="shared" si="5" ref="O51:U51">SUM(O15:O50)</f>
        <v>7</v>
      </c>
      <c r="P51" s="144">
        <f t="shared" si="5"/>
        <v>162</v>
      </c>
      <c r="Q51" s="144">
        <f t="shared" si="5"/>
        <v>12</v>
      </c>
      <c r="R51" s="144">
        <f t="shared" si="5"/>
        <v>134</v>
      </c>
      <c r="S51" s="144">
        <f t="shared" si="5"/>
        <v>10</v>
      </c>
      <c r="T51" s="144">
        <f t="shared" si="5"/>
        <v>166</v>
      </c>
      <c r="U51" s="144">
        <f t="shared" si="5"/>
        <v>12</v>
      </c>
      <c r="V51" s="146">
        <f>SUM(V15:V50)</f>
        <v>552</v>
      </c>
      <c r="W51" s="148">
        <f>SUM(W15:W50)</f>
        <v>41</v>
      </c>
      <c r="X51" s="149">
        <f>SUM(X25:X50)</f>
        <v>22</v>
      </c>
      <c r="Y51" s="150">
        <f>SUM(Y25:Y50)</f>
        <v>2</v>
      </c>
      <c r="Z51" s="149">
        <v>9</v>
      </c>
      <c r="AA51" s="150">
        <v>1</v>
      </c>
      <c r="AB51" s="144">
        <f>SUM(AB13:AB50)</f>
        <v>14569</v>
      </c>
      <c r="AC51" s="147">
        <f>SUM(AC13:AC50)</f>
        <v>605</v>
      </c>
    </row>
    <row r="53" spans="1:1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</sheetData>
  <sheetProtection/>
  <mergeCells count="11">
    <mergeCell ref="B7:U7"/>
    <mergeCell ref="A8:B8"/>
    <mergeCell ref="D8:T8"/>
    <mergeCell ref="B11:K11"/>
    <mergeCell ref="L11:M11"/>
    <mergeCell ref="N11:U11"/>
    <mergeCell ref="A11:A12"/>
    <mergeCell ref="X11:Y11"/>
    <mergeCell ref="Z11:AA11"/>
    <mergeCell ref="V11:W11"/>
    <mergeCell ref="AB11:AC1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zoomScale="80" zoomScaleNormal="80" zoomScaleSheetLayoutView="100" zoomScalePageLayoutView="0" workbookViewId="0" topLeftCell="A4">
      <selection activeCell="S50" sqref="S50"/>
    </sheetView>
  </sheetViews>
  <sheetFormatPr defaultColWidth="11.421875" defaultRowHeight="15"/>
  <cols>
    <col min="1" max="1" width="17.57421875" style="1" customWidth="1"/>
    <col min="2" max="2" width="11.421875" style="1" customWidth="1"/>
    <col min="3" max="3" width="7.57421875" style="1" customWidth="1"/>
    <col min="4" max="4" width="9.28125" style="1" customWidth="1"/>
    <col min="5" max="5" width="7.140625" style="1" customWidth="1"/>
    <col min="6" max="6" width="11.7109375" style="1" customWidth="1"/>
    <col min="7" max="7" width="7.7109375" style="1" customWidth="1"/>
    <col min="8" max="8" width="8.421875" style="1" customWidth="1"/>
    <col min="9" max="9" width="8.140625" style="1" customWidth="1"/>
    <col min="10" max="10" width="8.00390625" style="1" customWidth="1"/>
    <col min="11" max="11" width="12.140625" style="1" customWidth="1"/>
    <col min="12" max="12" width="10.57421875" style="1" customWidth="1"/>
    <col min="13" max="13" width="8.421875" style="1" customWidth="1"/>
    <col min="14" max="14" width="9.8515625" style="1" customWidth="1"/>
    <col min="15" max="15" width="7.57421875" style="1" customWidth="1"/>
    <col min="16" max="16" width="11.57421875" style="1" customWidth="1"/>
    <col min="17" max="17" width="7.8515625" style="1" customWidth="1"/>
    <col min="18" max="18" width="8.140625" style="1" customWidth="1"/>
    <col min="19" max="19" width="7.8515625" style="1" customWidth="1"/>
    <col min="20" max="20" width="8.00390625" style="1" customWidth="1"/>
    <col min="21" max="21" width="12.28125" style="1" customWidth="1"/>
    <col min="22" max="16384" width="11.421875" style="1" customWidth="1"/>
  </cols>
  <sheetData>
    <row r="1" spans="1:3" ht="15.75" customHeight="1">
      <c r="A1" s="10" t="s">
        <v>108</v>
      </c>
      <c r="B1" s="11"/>
      <c r="C1" s="11"/>
    </row>
    <row r="2" spans="1:3" ht="15.75" customHeight="1">
      <c r="A2" s="225" t="s">
        <v>117</v>
      </c>
      <c r="B2" s="225"/>
      <c r="C2" s="225"/>
    </row>
    <row r="3" ht="15" customHeight="1">
      <c r="A3" s="3"/>
    </row>
    <row r="4" spans="1:5" ht="15" customHeight="1">
      <c r="A4" s="221" t="s">
        <v>109</v>
      </c>
      <c r="B4" s="221"/>
      <c r="C4" s="221"/>
      <c r="D4" s="221"/>
      <c r="E4" s="221"/>
    </row>
    <row r="5" spans="1:11" ht="15" customHeight="1" thickBot="1">
      <c r="A5" s="3"/>
      <c r="J5" s="106"/>
      <c r="K5" s="106"/>
    </row>
    <row r="6" spans="1:6" ht="15" customHeight="1" thickBot="1">
      <c r="A6" s="218" t="s">
        <v>110</v>
      </c>
      <c r="B6" s="219"/>
      <c r="C6" s="219"/>
      <c r="D6" s="219"/>
      <c r="E6" s="220"/>
      <c r="F6" s="107"/>
    </row>
    <row r="7" ht="15" customHeight="1">
      <c r="A7" s="3"/>
    </row>
    <row r="8" spans="1:4" ht="23.25" customHeight="1" thickBot="1">
      <c r="A8" s="7" t="s">
        <v>43</v>
      </c>
      <c r="B8" s="7"/>
      <c r="C8" s="7"/>
      <c r="D8" s="7"/>
    </row>
    <row r="9" spans="1:22" ht="15.75" customHeight="1">
      <c r="A9" s="212" t="s">
        <v>38</v>
      </c>
      <c r="B9" s="232" t="s">
        <v>68</v>
      </c>
      <c r="C9" s="233"/>
      <c r="D9" s="233"/>
      <c r="E9" s="233"/>
      <c r="F9" s="233"/>
      <c r="G9" s="233"/>
      <c r="H9" s="233"/>
      <c r="I9" s="233"/>
      <c r="J9" s="234"/>
      <c r="K9" s="215" t="s">
        <v>67</v>
      </c>
      <c r="L9" s="226" t="s">
        <v>111</v>
      </c>
      <c r="M9" s="227"/>
      <c r="N9" s="227"/>
      <c r="O9" s="227"/>
      <c r="P9" s="227"/>
      <c r="Q9" s="227"/>
      <c r="R9" s="227"/>
      <c r="S9" s="227"/>
      <c r="T9" s="228"/>
      <c r="U9" s="223" t="s">
        <v>67</v>
      </c>
      <c r="V9" s="223" t="s">
        <v>118</v>
      </c>
    </row>
    <row r="10" spans="1:22" ht="15" customHeight="1" thickBot="1">
      <c r="A10" s="213"/>
      <c r="B10" s="235" t="s">
        <v>69</v>
      </c>
      <c r="C10" s="236"/>
      <c r="D10" s="236"/>
      <c r="E10" s="236"/>
      <c r="F10" s="236"/>
      <c r="G10" s="236"/>
      <c r="H10" s="236"/>
      <c r="I10" s="236"/>
      <c r="J10" s="236"/>
      <c r="K10" s="216"/>
      <c r="L10" s="229" t="s">
        <v>112</v>
      </c>
      <c r="M10" s="230"/>
      <c r="N10" s="230"/>
      <c r="O10" s="230"/>
      <c r="P10" s="230"/>
      <c r="Q10" s="230"/>
      <c r="R10" s="230"/>
      <c r="S10" s="230"/>
      <c r="T10" s="231"/>
      <c r="U10" s="224"/>
      <c r="V10" s="224"/>
    </row>
    <row r="11" spans="1:22" ht="15" customHeight="1" thickBot="1">
      <c r="A11" s="214"/>
      <c r="B11" s="112" t="s">
        <v>0</v>
      </c>
      <c r="C11" s="113" t="s">
        <v>1</v>
      </c>
      <c r="D11" s="114" t="s">
        <v>2</v>
      </c>
      <c r="E11" s="114" t="s">
        <v>3</v>
      </c>
      <c r="F11" s="115" t="s">
        <v>36</v>
      </c>
      <c r="G11" s="116" t="s">
        <v>45</v>
      </c>
      <c r="H11" s="117" t="s">
        <v>66</v>
      </c>
      <c r="I11" s="118" t="s">
        <v>37</v>
      </c>
      <c r="J11" s="119" t="s">
        <v>44</v>
      </c>
      <c r="K11" s="217"/>
      <c r="L11" s="88" t="s">
        <v>0</v>
      </c>
      <c r="M11" s="89" t="s">
        <v>1</v>
      </c>
      <c r="N11" s="90" t="s">
        <v>2</v>
      </c>
      <c r="O11" s="126" t="s">
        <v>3</v>
      </c>
      <c r="P11" s="161" t="s">
        <v>36</v>
      </c>
      <c r="Q11" s="127" t="s">
        <v>45</v>
      </c>
      <c r="R11" s="91" t="s">
        <v>66</v>
      </c>
      <c r="S11" s="91" t="s">
        <v>37</v>
      </c>
      <c r="T11" s="92" t="s">
        <v>44</v>
      </c>
      <c r="U11" s="224"/>
      <c r="V11" s="224"/>
    </row>
    <row r="12" spans="1:22" ht="14.25">
      <c r="A12" s="108" t="s">
        <v>70</v>
      </c>
      <c r="B12" s="66">
        <v>269</v>
      </c>
      <c r="C12" s="67">
        <v>12</v>
      </c>
      <c r="D12" s="68">
        <v>339</v>
      </c>
      <c r="E12" s="69">
        <v>18</v>
      </c>
      <c r="F12" s="68">
        <v>357</v>
      </c>
      <c r="G12" s="68">
        <v>4</v>
      </c>
      <c r="H12" s="70">
        <v>1.2973977695167287</v>
      </c>
      <c r="I12" s="71">
        <v>5.042016806722689</v>
      </c>
      <c r="J12" s="72">
        <v>22.416666666666668</v>
      </c>
      <c r="K12" s="158">
        <v>0</v>
      </c>
      <c r="L12" s="95">
        <v>280</v>
      </c>
      <c r="M12" s="96">
        <v>13</v>
      </c>
      <c r="N12" s="100">
        <v>357</v>
      </c>
      <c r="O12" s="101">
        <v>18.75</v>
      </c>
      <c r="P12" s="101">
        <f>O12+N12</f>
        <v>375.75</v>
      </c>
      <c r="Q12" s="101">
        <v>4</v>
      </c>
      <c r="R12" s="102">
        <v>1.29</v>
      </c>
      <c r="S12" s="98">
        <v>5</v>
      </c>
      <c r="T12" s="98">
        <f>L12/M12</f>
        <v>21.53846153846154</v>
      </c>
      <c r="U12" s="168"/>
      <c r="V12" s="169"/>
    </row>
    <row r="13" spans="1:22" ht="14.25">
      <c r="A13" s="109" t="s">
        <v>71</v>
      </c>
      <c r="B13" s="73">
        <v>282</v>
      </c>
      <c r="C13" s="74">
        <v>12</v>
      </c>
      <c r="D13" s="75">
        <v>331</v>
      </c>
      <c r="E13" s="76">
        <v>26</v>
      </c>
      <c r="F13" s="68">
        <v>357</v>
      </c>
      <c r="G13" s="68">
        <v>4</v>
      </c>
      <c r="H13" s="77">
        <v>1.2375886524822695</v>
      </c>
      <c r="I13" s="78">
        <v>7.282913165266106</v>
      </c>
      <c r="J13" s="79">
        <v>23.5</v>
      </c>
      <c r="K13" s="159">
        <v>0</v>
      </c>
      <c r="L13" s="97">
        <v>276</v>
      </c>
      <c r="M13" s="93">
        <v>12</v>
      </c>
      <c r="N13" s="103">
        <v>331</v>
      </c>
      <c r="O13" s="94">
        <v>26.75</v>
      </c>
      <c r="P13" s="94">
        <f aca="true" t="shared" si="0" ref="P13:P49">O13+N13</f>
        <v>357.75</v>
      </c>
      <c r="Q13" s="94">
        <v>4</v>
      </c>
      <c r="R13" s="104">
        <v>1.27</v>
      </c>
      <c r="S13" s="99">
        <v>7.5</v>
      </c>
      <c r="T13" s="99">
        <f aca="true" t="shared" si="1" ref="T13:T49">L13/M13</f>
        <v>23</v>
      </c>
      <c r="U13" s="167"/>
      <c r="V13" s="170"/>
    </row>
    <row r="14" spans="1:22" ht="14.25">
      <c r="A14" s="109" t="s">
        <v>72</v>
      </c>
      <c r="B14" s="73">
        <v>312</v>
      </c>
      <c r="C14" s="74">
        <v>14</v>
      </c>
      <c r="D14" s="75">
        <v>424</v>
      </c>
      <c r="E14" s="76">
        <v>10</v>
      </c>
      <c r="F14" s="68">
        <v>434</v>
      </c>
      <c r="G14" s="68">
        <v>4</v>
      </c>
      <c r="H14" s="77">
        <v>1.2872340425531914</v>
      </c>
      <c r="I14" s="78">
        <v>2.304147465437788</v>
      </c>
      <c r="J14" s="79">
        <v>22.285714285714285</v>
      </c>
      <c r="K14" s="159">
        <v>14</v>
      </c>
      <c r="L14" s="97">
        <v>351</v>
      </c>
      <c r="M14" s="93">
        <v>15</v>
      </c>
      <c r="N14" s="103">
        <v>442</v>
      </c>
      <c r="O14" s="94">
        <v>25.5</v>
      </c>
      <c r="P14" s="94">
        <f t="shared" si="0"/>
        <v>467.5</v>
      </c>
      <c r="Q14" s="94">
        <v>4</v>
      </c>
      <c r="R14" s="104">
        <v>1.15</v>
      </c>
      <c r="S14" s="99">
        <v>5.5</v>
      </c>
      <c r="T14" s="99">
        <f t="shared" si="1"/>
        <v>23.4</v>
      </c>
      <c r="U14" s="167">
        <v>10</v>
      </c>
      <c r="V14" s="170">
        <v>94.5</v>
      </c>
    </row>
    <row r="15" spans="1:22" ht="14.25">
      <c r="A15" s="109" t="s">
        <v>73</v>
      </c>
      <c r="B15" s="73">
        <v>539</v>
      </c>
      <c r="C15" s="74">
        <v>23</v>
      </c>
      <c r="D15" s="75">
        <v>690.5</v>
      </c>
      <c r="E15" s="76">
        <v>25.5</v>
      </c>
      <c r="F15" s="68">
        <v>716</v>
      </c>
      <c r="G15" s="68">
        <v>7</v>
      </c>
      <c r="H15" s="77">
        <v>1.1848290598290598</v>
      </c>
      <c r="I15" s="78">
        <v>3.5614525139664805</v>
      </c>
      <c r="J15" s="79">
        <v>23.434782608695652</v>
      </c>
      <c r="K15" s="159">
        <v>29.5</v>
      </c>
      <c r="L15" s="97">
        <v>541</v>
      </c>
      <c r="M15" s="93">
        <v>22</v>
      </c>
      <c r="N15" s="103">
        <v>668</v>
      </c>
      <c r="O15" s="94">
        <v>13.75</v>
      </c>
      <c r="P15" s="94">
        <f t="shared" si="0"/>
        <v>681.75</v>
      </c>
      <c r="Q15" s="94">
        <v>7</v>
      </c>
      <c r="R15" s="104">
        <v>1.12</v>
      </c>
      <c r="S15" s="99">
        <v>2</v>
      </c>
      <c r="T15" s="99">
        <f t="shared" si="1"/>
        <v>24.59090909090909</v>
      </c>
      <c r="U15" s="167">
        <v>20</v>
      </c>
      <c r="V15" s="170">
        <v>123.5</v>
      </c>
    </row>
    <row r="16" spans="1:22" ht="14.25">
      <c r="A16" s="109" t="s">
        <v>74</v>
      </c>
      <c r="B16" s="73">
        <v>519</v>
      </c>
      <c r="C16" s="74">
        <v>20</v>
      </c>
      <c r="D16" s="75">
        <v>588</v>
      </c>
      <c r="E16" s="76">
        <v>25</v>
      </c>
      <c r="F16" s="68">
        <v>613</v>
      </c>
      <c r="G16" s="68">
        <v>4.5</v>
      </c>
      <c r="H16" s="77">
        <v>1.1400394477317555</v>
      </c>
      <c r="I16" s="78">
        <v>4.078303425774878</v>
      </c>
      <c r="J16" s="79">
        <v>25.95</v>
      </c>
      <c r="K16" s="159">
        <v>5</v>
      </c>
      <c r="L16" s="97">
        <v>503</v>
      </c>
      <c r="M16" s="93">
        <v>19</v>
      </c>
      <c r="N16" s="103">
        <v>570</v>
      </c>
      <c r="O16" s="94">
        <v>13.5</v>
      </c>
      <c r="P16" s="94">
        <f t="shared" si="0"/>
        <v>583.5</v>
      </c>
      <c r="Q16" s="94">
        <v>4.5</v>
      </c>
      <c r="R16" s="94">
        <v>1.07</v>
      </c>
      <c r="S16" s="99">
        <v>2.3</v>
      </c>
      <c r="T16" s="99">
        <f t="shared" si="1"/>
        <v>26.473684210526315</v>
      </c>
      <c r="U16" s="167"/>
      <c r="V16" s="170"/>
    </row>
    <row r="17" spans="1:22" ht="14.25">
      <c r="A17" s="109" t="s">
        <v>75</v>
      </c>
      <c r="B17" s="73">
        <v>451</v>
      </c>
      <c r="C17" s="74">
        <v>18</v>
      </c>
      <c r="D17" s="75">
        <v>511.5</v>
      </c>
      <c r="E17" s="76">
        <v>24.5</v>
      </c>
      <c r="F17" s="68">
        <v>536</v>
      </c>
      <c r="G17" s="68">
        <v>4.5</v>
      </c>
      <c r="H17" s="77">
        <v>1.1480637813211845</v>
      </c>
      <c r="I17" s="78">
        <v>4.57089552238806</v>
      </c>
      <c r="J17" s="79">
        <v>25.055555555555557</v>
      </c>
      <c r="K17" s="159">
        <v>10</v>
      </c>
      <c r="L17" s="97">
        <v>437</v>
      </c>
      <c r="M17" s="93">
        <v>18</v>
      </c>
      <c r="N17" s="103">
        <v>511</v>
      </c>
      <c r="O17" s="94">
        <v>18</v>
      </c>
      <c r="P17" s="94">
        <f t="shared" si="0"/>
        <v>529</v>
      </c>
      <c r="Q17" s="94">
        <v>4.5</v>
      </c>
      <c r="R17" s="104">
        <v>1.16</v>
      </c>
      <c r="S17" s="99">
        <v>3.4</v>
      </c>
      <c r="T17" s="99">
        <f t="shared" si="1"/>
        <v>24.27777777777778</v>
      </c>
      <c r="U17" s="167"/>
      <c r="V17" s="170"/>
    </row>
    <row r="18" spans="1:22" ht="14.25">
      <c r="A18" s="109" t="s">
        <v>76</v>
      </c>
      <c r="B18" s="73">
        <v>285</v>
      </c>
      <c r="C18" s="74">
        <v>12</v>
      </c>
      <c r="D18" s="75">
        <v>350</v>
      </c>
      <c r="E18" s="76">
        <v>17</v>
      </c>
      <c r="F18" s="68">
        <v>367</v>
      </c>
      <c r="G18" s="68">
        <v>4</v>
      </c>
      <c r="H18" s="77">
        <v>1.2596491228070175</v>
      </c>
      <c r="I18" s="78">
        <v>4.632152588555858</v>
      </c>
      <c r="J18" s="79">
        <v>23.75</v>
      </c>
      <c r="K18" s="159">
        <v>0</v>
      </c>
      <c r="L18" s="97">
        <v>299</v>
      </c>
      <c r="M18" s="93">
        <v>12</v>
      </c>
      <c r="N18" s="103">
        <v>350</v>
      </c>
      <c r="O18" s="94">
        <v>17.25</v>
      </c>
      <c r="P18" s="94">
        <f t="shared" si="0"/>
        <v>367.25</v>
      </c>
      <c r="Q18" s="94">
        <v>4</v>
      </c>
      <c r="R18" s="104">
        <v>1.2</v>
      </c>
      <c r="S18" s="99">
        <v>4.7</v>
      </c>
      <c r="T18" s="99">
        <f t="shared" si="1"/>
        <v>24.916666666666668</v>
      </c>
      <c r="U18" s="167"/>
      <c r="V18" s="170"/>
    </row>
    <row r="19" spans="1:22" ht="14.25">
      <c r="A19" s="109" t="s">
        <v>77</v>
      </c>
      <c r="B19" s="73">
        <v>260</v>
      </c>
      <c r="C19" s="74">
        <v>11</v>
      </c>
      <c r="D19" s="75">
        <v>326</v>
      </c>
      <c r="E19" s="76">
        <v>11</v>
      </c>
      <c r="F19" s="68">
        <v>337</v>
      </c>
      <c r="G19" s="68">
        <v>3.5</v>
      </c>
      <c r="H19" s="77">
        <v>1.2653846153846153</v>
      </c>
      <c r="I19" s="78">
        <v>3.264094955489614</v>
      </c>
      <c r="J19" s="79">
        <v>23.636363636363637</v>
      </c>
      <c r="K19" s="159">
        <v>9</v>
      </c>
      <c r="L19" s="97">
        <v>273</v>
      </c>
      <c r="M19" s="93">
        <v>12</v>
      </c>
      <c r="N19" s="103">
        <v>344</v>
      </c>
      <c r="O19" s="94">
        <v>13.75</v>
      </c>
      <c r="P19" s="94">
        <f t="shared" si="0"/>
        <v>357.75</v>
      </c>
      <c r="Q19" s="94">
        <v>3.5</v>
      </c>
      <c r="R19" s="104">
        <v>1.28</v>
      </c>
      <c r="S19" s="99">
        <v>3.8</v>
      </c>
      <c r="T19" s="99">
        <f t="shared" si="1"/>
        <v>22.75</v>
      </c>
      <c r="U19" s="167"/>
      <c r="V19" s="170"/>
    </row>
    <row r="20" spans="1:22" ht="14.25">
      <c r="A20" s="109" t="s">
        <v>78</v>
      </c>
      <c r="B20" s="73">
        <v>138</v>
      </c>
      <c r="C20" s="74">
        <v>7</v>
      </c>
      <c r="D20" s="75">
        <v>210</v>
      </c>
      <c r="E20" s="76">
        <v>7</v>
      </c>
      <c r="F20" s="68">
        <v>217</v>
      </c>
      <c r="G20" s="68">
        <v>2.5</v>
      </c>
      <c r="H20" s="77">
        <v>1.5144927536231885</v>
      </c>
      <c r="I20" s="78">
        <v>3.225806451612903</v>
      </c>
      <c r="J20" s="79">
        <v>19.714285714285715</v>
      </c>
      <c r="K20" s="159">
        <v>0</v>
      </c>
      <c r="L20" s="97">
        <v>128</v>
      </c>
      <c r="M20" s="93">
        <v>6</v>
      </c>
      <c r="N20" s="103">
        <v>182</v>
      </c>
      <c r="O20" s="94">
        <v>5.5</v>
      </c>
      <c r="P20" s="94">
        <f t="shared" si="0"/>
        <v>187.5</v>
      </c>
      <c r="Q20" s="94">
        <v>2.5</v>
      </c>
      <c r="R20" s="104">
        <v>1.4</v>
      </c>
      <c r="S20" s="99">
        <v>2.9</v>
      </c>
      <c r="T20" s="99">
        <f t="shared" si="1"/>
        <v>21.333333333333332</v>
      </c>
      <c r="U20" s="167"/>
      <c r="V20" s="170"/>
    </row>
    <row r="21" spans="1:22" ht="14.25">
      <c r="A21" s="109" t="s">
        <v>79</v>
      </c>
      <c r="B21" s="73">
        <v>358</v>
      </c>
      <c r="C21" s="74">
        <v>17</v>
      </c>
      <c r="D21" s="75">
        <v>522</v>
      </c>
      <c r="E21" s="76">
        <v>17.5</v>
      </c>
      <c r="F21" s="68">
        <v>539.5</v>
      </c>
      <c r="G21" s="68">
        <v>4.5</v>
      </c>
      <c r="H21" s="77">
        <v>1.2574257425742574</v>
      </c>
      <c r="I21" s="78">
        <v>3.2437442075996294</v>
      </c>
      <c r="J21" s="79">
        <v>21.058823529411764</v>
      </c>
      <c r="K21" s="159">
        <v>32</v>
      </c>
      <c r="L21" s="97">
        <v>383</v>
      </c>
      <c r="M21" s="93">
        <v>18</v>
      </c>
      <c r="N21" s="103">
        <v>522</v>
      </c>
      <c r="O21" s="94">
        <v>13</v>
      </c>
      <c r="P21" s="94">
        <f t="shared" si="0"/>
        <v>535</v>
      </c>
      <c r="Q21" s="94">
        <v>4.5</v>
      </c>
      <c r="R21" s="104">
        <v>1.21</v>
      </c>
      <c r="S21" s="99">
        <v>2.4</v>
      </c>
      <c r="T21" s="99">
        <f t="shared" si="1"/>
        <v>21.27777777777778</v>
      </c>
      <c r="U21" s="167"/>
      <c r="V21" s="170">
        <v>123.5</v>
      </c>
    </row>
    <row r="22" spans="1:22" ht="14.25">
      <c r="A22" s="109" t="s">
        <v>80</v>
      </c>
      <c r="B22" s="73">
        <v>374</v>
      </c>
      <c r="C22" s="74">
        <v>15</v>
      </c>
      <c r="D22" s="75">
        <v>460</v>
      </c>
      <c r="E22" s="76">
        <v>16</v>
      </c>
      <c r="F22" s="68">
        <v>476</v>
      </c>
      <c r="G22" s="68">
        <v>4.5</v>
      </c>
      <c r="H22" s="77">
        <v>1.2433155080213905</v>
      </c>
      <c r="I22" s="78">
        <v>3.361344537815126</v>
      </c>
      <c r="J22" s="79">
        <v>24.933333333333334</v>
      </c>
      <c r="K22" s="159">
        <v>14</v>
      </c>
      <c r="L22" s="97">
        <v>358</v>
      </c>
      <c r="M22" s="93">
        <v>15</v>
      </c>
      <c r="N22" s="103">
        <v>450</v>
      </c>
      <c r="O22" s="94">
        <v>8.75</v>
      </c>
      <c r="P22" s="94">
        <f t="shared" si="0"/>
        <v>458.75</v>
      </c>
      <c r="Q22" s="94">
        <v>4.5</v>
      </c>
      <c r="R22" s="104">
        <v>1.25</v>
      </c>
      <c r="S22" s="99">
        <v>1.9</v>
      </c>
      <c r="T22" s="99">
        <f t="shared" si="1"/>
        <v>23.866666666666667</v>
      </c>
      <c r="U22" s="167"/>
      <c r="V22" s="170"/>
    </row>
    <row r="23" spans="1:22" ht="14.25">
      <c r="A23" s="109" t="s">
        <v>81</v>
      </c>
      <c r="B23" s="73">
        <v>287</v>
      </c>
      <c r="C23" s="74">
        <v>11</v>
      </c>
      <c r="D23" s="75">
        <v>330</v>
      </c>
      <c r="E23" s="76">
        <v>16</v>
      </c>
      <c r="F23" s="68">
        <v>346</v>
      </c>
      <c r="G23" s="68">
        <v>3.5</v>
      </c>
      <c r="H23" s="77">
        <v>1.1777003484320558</v>
      </c>
      <c r="I23" s="78">
        <v>4.624277456647399</v>
      </c>
      <c r="J23" s="79">
        <v>26.09090909090909</v>
      </c>
      <c r="K23" s="159">
        <v>18</v>
      </c>
      <c r="L23" s="97">
        <v>300</v>
      </c>
      <c r="M23" s="93">
        <v>12</v>
      </c>
      <c r="N23" s="103">
        <v>348</v>
      </c>
      <c r="O23" s="94">
        <v>14.25</v>
      </c>
      <c r="P23" s="94">
        <f t="shared" si="0"/>
        <v>362.25</v>
      </c>
      <c r="Q23" s="94">
        <v>3.5</v>
      </c>
      <c r="R23" s="104">
        <v>1.18</v>
      </c>
      <c r="S23" s="99">
        <v>3.9</v>
      </c>
      <c r="T23" s="99">
        <f t="shared" si="1"/>
        <v>25</v>
      </c>
      <c r="U23" s="167">
        <v>3</v>
      </c>
      <c r="V23" s="170"/>
    </row>
    <row r="24" spans="1:22" ht="14.25">
      <c r="A24" s="109" t="s">
        <v>82</v>
      </c>
      <c r="B24" s="73">
        <v>549</v>
      </c>
      <c r="C24" s="74">
        <v>24</v>
      </c>
      <c r="D24" s="75">
        <v>702</v>
      </c>
      <c r="E24" s="76">
        <v>41.5</v>
      </c>
      <c r="F24" s="68">
        <v>743.5</v>
      </c>
      <c r="G24" s="68">
        <v>6.75</v>
      </c>
      <c r="H24" s="77">
        <v>1.2086776859504131</v>
      </c>
      <c r="I24" s="78">
        <v>5.581708137188971</v>
      </c>
      <c r="J24" s="79">
        <v>22.875</v>
      </c>
      <c r="K24" s="159">
        <v>33</v>
      </c>
      <c r="L24" s="97">
        <v>565</v>
      </c>
      <c r="M24" s="93">
        <v>25</v>
      </c>
      <c r="N24" s="103">
        <v>702</v>
      </c>
      <c r="O24" s="94">
        <v>39.75</v>
      </c>
      <c r="P24" s="94">
        <f t="shared" si="0"/>
        <v>741.75</v>
      </c>
      <c r="Q24" s="94">
        <v>6.75</v>
      </c>
      <c r="R24" s="104">
        <v>1.16</v>
      </c>
      <c r="S24" s="99">
        <v>5.4</v>
      </c>
      <c r="T24" s="99">
        <f t="shared" si="1"/>
        <v>22.6</v>
      </c>
      <c r="U24" s="167">
        <v>10</v>
      </c>
      <c r="V24" s="170">
        <v>123.5</v>
      </c>
    </row>
    <row r="25" spans="1:22" ht="14.25">
      <c r="A25" s="109" t="s">
        <v>83</v>
      </c>
      <c r="B25" s="73">
        <v>369</v>
      </c>
      <c r="C25" s="74">
        <v>15</v>
      </c>
      <c r="D25" s="75">
        <v>429</v>
      </c>
      <c r="E25" s="76">
        <v>22</v>
      </c>
      <c r="F25" s="68">
        <v>451</v>
      </c>
      <c r="G25" s="68">
        <v>3.5</v>
      </c>
      <c r="H25" s="77">
        <v>1.2005420054200542</v>
      </c>
      <c r="I25" s="78">
        <v>4.878048780487805</v>
      </c>
      <c r="J25" s="79">
        <v>24.6</v>
      </c>
      <c r="K25" s="159">
        <v>7</v>
      </c>
      <c r="L25" s="97">
        <v>383</v>
      </c>
      <c r="M25" s="93">
        <v>15</v>
      </c>
      <c r="N25" s="103">
        <v>429</v>
      </c>
      <c r="O25" s="94">
        <v>24.75</v>
      </c>
      <c r="P25" s="94">
        <f t="shared" si="0"/>
        <v>453.75</v>
      </c>
      <c r="Q25" s="94">
        <v>3.5</v>
      </c>
      <c r="R25" s="104">
        <v>1.16</v>
      </c>
      <c r="S25" s="99">
        <v>5.5</v>
      </c>
      <c r="T25" s="99">
        <f t="shared" si="1"/>
        <v>25.533333333333335</v>
      </c>
      <c r="U25" s="167">
        <v>8</v>
      </c>
      <c r="V25" s="170"/>
    </row>
    <row r="26" spans="1:22" ht="14.25">
      <c r="A26" s="109" t="s">
        <v>84</v>
      </c>
      <c r="B26" s="73">
        <v>140</v>
      </c>
      <c r="C26" s="74">
        <v>7</v>
      </c>
      <c r="D26" s="75">
        <v>210</v>
      </c>
      <c r="E26" s="76">
        <v>8</v>
      </c>
      <c r="F26" s="68">
        <v>218</v>
      </c>
      <c r="G26" s="68">
        <v>2.5</v>
      </c>
      <c r="H26" s="77">
        <v>1.5285714285714285</v>
      </c>
      <c r="I26" s="78">
        <v>3.669724770642202</v>
      </c>
      <c r="J26" s="79">
        <v>20</v>
      </c>
      <c r="K26" s="159">
        <v>10</v>
      </c>
      <c r="L26" s="97">
        <v>145</v>
      </c>
      <c r="M26" s="93">
        <v>7</v>
      </c>
      <c r="N26" s="103">
        <v>210</v>
      </c>
      <c r="O26" s="94">
        <v>2.25</v>
      </c>
      <c r="P26" s="94">
        <f t="shared" si="0"/>
        <v>212.25</v>
      </c>
      <c r="Q26" s="94">
        <v>2.5</v>
      </c>
      <c r="R26" s="104">
        <v>1.44</v>
      </c>
      <c r="S26" s="99">
        <v>1.1</v>
      </c>
      <c r="T26" s="99">
        <f t="shared" si="1"/>
        <v>20.714285714285715</v>
      </c>
      <c r="U26" s="167">
        <v>4</v>
      </c>
      <c r="V26" s="170"/>
    </row>
    <row r="27" spans="1:22" ht="14.25">
      <c r="A27" s="109" t="s">
        <v>85</v>
      </c>
      <c r="B27" s="73">
        <v>176</v>
      </c>
      <c r="C27" s="74">
        <v>8</v>
      </c>
      <c r="D27" s="75">
        <v>236</v>
      </c>
      <c r="E27" s="76">
        <v>5</v>
      </c>
      <c r="F27" s="68">
        <v>241</v>
      </c>
      <c r="G27" s="68">
        <v>5</v>
      </c>
      <c r="H27" s="77">
        <v>1.3238636363636365</v>
      </c>
      <c r="I27" s="78">
        <v>2.074688796680498</v>
      </c>
      <c r="J27" s="79">
        <v>22</v>
      </c>
      <c r="K27" s="159">
        <v>0</v>
      </c>
      <c r="L27" s="97">
        <v>163</v>
      </c>
      <c r="M27" s="93">
        <v>8</v>
      </c>
      <c r="N27" s="103">
        <v>236</v>
      </c>
      <c r="O27" s="94">
        <v>5.5</v>
      </c>
      <c r="P27" s="94">
        <f t="shared" si="0"/>
        <v>241.5</v>
      </c>
      <c r="Q27" s="94">
        <v>5</v>
      </c>
      <c r="R27" s="104">
        <v>1.43</v>
      </c>
      <c r="S27" s="99">
        <v>2.3</v>
      </c>
      <c r="T27" s="99">
        <f t="shared" si="1"/>
        <v>20.375</v>
      </c>
      <c r="U27" s="167"/>
      <c r="V27" s="170"/>
    </row>
    <row r="28" spans="1:22" ht="14.25">
      <c r="A28" s="109" t="s">
        <v>86</v>
      </c>
      <c r="B28" s="73">
        <v>369</v>
      </c>
      <c r="C28" s="74">
        <v>15</v>
      </c>
      <c r="D28" s="75">
        <v>423</v>
      </c>
      <c r="E28" s="76">
        <v>26</v>
      </c>
      <c r="F28" s="68">
        <v>449</v>
      </c>
      <c r="G28" s="68">
        <v>3.5</v>
      </c>
      <c r="H28" s="77">
        <v>1.1869918699186992</v>
      </c>
      <c r="I28" s="78">
        <v>5.79064587973274</v>
      </c>
      <c r="J28" s="79">
        <v>24.6</v>
      </c>
      <c r="K28" s="159">
        <v>2</v>
      </c>
      <c r="L28" s="97">
        <v>373</v>
      </c>
      <c r="M28" s="93">
        <v>15</v>
      </c>
      <c r="N28" s="103">
        <v>423</v>
      </c>
      <c r="O28" s="94">
        <v>26.75</v>
      </c>
      <c r="P28" s="94">
        <f t="shared" si="0"/>
        <v>449.75</v>
      </c>
      <c r="Q28" s="94">
        <v>3.5</v>
      </c>
      <c r="R28" s="104">
        <v>1.17</v>
      </c>
      <c r="S28" s="99">
        <v>5.9</v>
      </c>
      <c r="T28" s="99">
        <f t="shared" si="1"/>
        <v>24.866666666666667</v>
      </c>
      <c r="U28" s="167"/>
      <c r="V28" s="170"/>
    </row>
    <row r="29" spans="1:22" ht="14.25">
      <c r="A29" s="109" t="s">
        <v>87</v>
      </c>
      <c r="B29" s="73">
        <v>609</v>
      </c>
      <c r="C29" s="74">
        <v>23</v>
      </c>
      <c r="D29" s="75">
        <v>676</v>
      </c>
      <c r="E29" s="76">
        <v>37</v>
      </c>
      <c r="F29" s="68">
        <v>713</v>
      </c>
      <c r="G29" s="68">
        <v>4.5</v>
      </c>
      <c r="H29" s="77">
        <v>1.1083743842364533</v>
      </c>
      <c r="I29" s="78">
        <v>5.189340813464236</v>
      </c>
      <c r="J29" s="79">
        <v>26.47826086956522</v>
      </c>
      <c r="K29" s="159">
        <v>36</v>
      </c>
      <c r="L29" s="97">
        <v>612</v>
      </c>
      <c r="M29" s="93">
        <v>24</v>
      </c>
      <c r="N29" s="103">
        <v>676</v>
      </c>
      <c r="O29" s="94">
        <v>35.75</v>
      </c>
      <c r="P29" s="94">
        <f t="shared" si="0"/>
        <v>711.75</v>
      </c>
      <c r="Q29" s="94">
        <v>4.5</v>
      </c>
      <c r="R29" s="94">
        <v>1.12</v>
      </c>
      <c r="S29" s="99">
        <v>5</v>
      </c>
      <c r="T29" s="99">
        <f t="shared" si="1"/>
        <v>25.5</v>
      </c>
      <c r="U29" s="167"/>
      <c r="V29" s="170"/>
    </row>
    <row r="30" spans="1:22" ht="14.25">
      <c r="A30" s="109" t="s">
        <v>88</v>
      </c>
      <c r="B30" s="73">
        <v>420</v>
      </c>
      <c r="C30" s="74">
        <v>17</v>
      </c>
      <c r="D30" s="75">
        <v>511.5</v>
      </c>
      <c r="E30" s="76">
        <v>16.5</v>
      </c>
      <c r="F30" s="68">
        <v>528</v>
      </c>
      <c r="G30" s="68">
        <v>4.5</v>
      </c>
      <c r="H30" s="77">
        <v>1.2156862745098038</v>
      </c>
      <c r="I30" s="78">
        <v>3.125</v>
      </c>
      <c r="J30" s="79">
        <v>24.705882352941178</v>
      </c>
      <c r="K30" s="159">
        <v>29</v>
      </c>
      <c r="L30" s="97">
        <v>395</v>
      </c>
      <c r="M30" s="93">
        <v>16</v>
      </c>
      <c r="N30" s="103">
        <v>475</v>
      </c>
      <c r="O30" s="94">
        <v>9.75</v>
      </c>
      <c r="P30" s="94">
        <f t="shared" si="0"/>
        <v>484.75</v>
      </c>
      <c r="Q30" s="94">
        <v>4.5</v>
      </c>
      <c r="R30" s="104">
        <v>1.18</v>
      </c>
      <c r="S30" s="99">
        <v>2</v>
      </c>
      <c r="T30" s="99">
        <f t="shared" si="1"/>
        <v>24.6875</v>
      </c>
      <c r="U30" s="167">
        <v>15</v>
      </c>
      <c r="V30" s="170"/>
    </row>
    <row r="31" spans="1:22" ht="14.25">
      <c r="A31" s="109" t="s">
        <v>89</v>
      </c>
      <c r="B31" s="73">
        <v>310</v>
      </c>
      <c r="C31" s="74">
        <v>12</v>
      </c>
      <c r="D31" s="75">
        <v>355</v>
      </c>
      <c r="E31" s="76">
        <v>25</v>
      </c>
      <c r="F31" s="68">
        <v>380</v>
      </c>
      <c r="G31" s="68">
        <v>3.5</v>
      </c>
      <c r="H31" s="77">
        <v>1.2</v>
      </c>
      <c r="I31" s="78">
        <v>6.578947368421052</v>
      </c>
      <c r="J31" s="79">
        <v>25.833333333333332</v>
      </c>
      <c r="K31" s="159">
        <v>23</v>
      </c>
      <c r="L31" s="97">
        <v>312</v>
      </c>
      <c r="M31" s="93">
        <v>12</v>
      </c>
      <c r="N31" s="103">
        <v>355</v>
      </c>
      <c r="O31" s="94">
        <v>19.25</v>
      </c>
      <c r="P31" s="94">
        <f t="shared" si="0"/>
        <v>374.25</v>
      </c>
      <c r="Q31" s="94">
        <v>3.5</v>
      </c>
      <c r="R31" s="104">
        <v>1.17</v>
      </c>
      <c r="S31" s="99">
        <v>5.1</v>
      </c>
      <c r="T31" s="99">
        <f t="shared" si="1"/>
        <v>26</v>
      </c>
      <c r="U31" s="167">
        <v>15</v>
      </c>
      <c r="V31" s="170"/>
    </row>
    <row r="32" spans="1:22" ht="14.25">
      <c r="A32" s="109" t="s">
        <v>90</v>
      </c>
      <c r="B32" s="73">
        <v>389</v>
      </c>
      <c r="C32" s="74">
        <v>18</v>
      </c>
      <c r="D32" s="75">
        <v>530</v>
      </c>
      <c r="E32" s="76">
        <v>23.5</v>
      </c>
      <c r="F32" s="68">
        <v>553.5</v>
      </c>
      <c r="G32" s="68">
        <v>4.5</v>
      </c>
      <c r="H32" s="77">
        <v>1.206060606060606</v>
      </c>
      <c r="I32" s="78">
        <v>4.245709123757904</v>
      </c>
      <c r="J32" s="79">
        <v>21.61111111111111</v>
      </c>
      <c r="K32" s="159">
        <v>18</v>
      </c>
      <c r="L32" s="97">
        <v>405</v>
      </c>
      <c r="M32" s="93">
        <v>18</v>
      </c>
      <c r="N32" s="103">
        <v>530</v>
      </c>
      <c r="O32" s="94">
        <v>18</v>
      </c>
      <c r="P32" s="94">
        <f t="shared" si="0"/>
        <v>548</v>
      </c>
      <c r="Q32" s="94">
        <v>4.5</v>
      </c>
      <c r="R32" s="104">
        <v>1.18</v>
      </c>
      <c r="S32" s="99">
        <v>3.3</v>
      </c>
      <c r="T32" s="99">
        <f t="shared" si="1"/>
        <v>22.5</v>
      </c>
      <c r="U32" s="167">
        <v>10</v>
      </c>
      <c r="V32" s="170">
        <v>94.5</v>
      </c>
    </row>
    <row r="33" spans="1:22" ht="14.25">
      <c r="A33" s="109" t="s">
        <v>91</v>
      </c>
      <c r="B33" s="73">
        <v>396</v>
      </c>
      <c r="C33" s="74">
        <v>16</v>
      </c>
      <c r="D33" s="75">
        <v>462</v>
      </c>
      <c r="E33" s="76">
        <v>16</v>
      </c>
      <c r="F33" s="68">
        <v>478</v>
      </c>
      <c r="G33" s="68">
        <v>4</v>
      </c>
      <c r="H33" s="77">
        <v>1.1792929292929293</v>
      </c>
      <c r="I33" s="78">
        <v>3.3472803347280333</v>
      </c>
      <c r="J33" s="79">
        <v>24.75</v>
      </c>
      <c r="K33" s="159">
        <v>0</v>
      </c>
      <c r="L33" s="97">
        <v>385</v>
      </c>
      <c r="M33" s="93">
        <v>16</v>
      </c>
      <c r="N33" s="103">
        <v>462</v>
      </c>
      <c r="O33" s="94">
        <v>18</v>
      </c>
      <c r="P33" s="94">
        <f t="shared" si="0"/>
        <v>480</v>
      </c>
      <c r="Q33" s="94">
        <v>4</v>
      </c>
      <c r="R33" s="104">
        <v>1.22</v>
      </c>
      <c r="S33" s="99">
        <v>3.8</v>
      </c>
      <c r="T33" s="99">
        <f t="shared" si="1"/>
        <v>24.0625</v>
      </c>
      <c r="U33" s="167"/>
      <c r="V33" s="170"/>
    </row>
    <row r="34" spans="1:22" ht="14.25">
      <c r="A34" s="109" t="s">
        <v>92</v>
      </c>
      <c r="B34" s="73">
        <v>680</v>
      </c>
      <c r="C34" s="74">
        <v>24</v>
      </c>
      <c r="D34" s="75">
        <v>681</v>
      </c>
      <c r="E34" s="76">
        <v>56</v>
      </c>
      <c r="F34" s="68">
        <v>737</v>
      </c>
      <c r="G34" s="68">
        <v>7.5</v>
      </c>
      <c r="H34" s="77">
        <v>1.0661764705882353</v>
      </c>
      <c r="I34" s="78">
        <v>7.598371777476255</v>
      </c>
      <c r="J34" s="79">
        <v>28.333333333333332</v>
      </c>
      <c r="K34" s="159">
        <v>16</v>
      </c>
      <c r="L34" s="97">
        <v>702</v>
      </c>
      <c r="M34" s="93">
        <v>24</v>
      </c>
      <c r="N34" s="103">
        <v>681</v>
      </c>
      <c r="O34" s="94">
        <v>56</v>
      </c>
      <c r="P34" s="94">
        <f t="shared" si="0"/>
        <v>737</v>
      </c>
      <c r="Q34" s="94">
        <v>7.5</v>
      </c>
      <c r="R34" s="104">
        <v>1.03</v>
      </c>
      <c r="S34" s="99">
        <v>7.6</v>
      </c>
      <c r="T34" s="99">
        <f t="shared" si="1"/>
        <v>29.25</v>
      </c>
      <c r="U34" s="167">
        <v>10</v>
      </c>
      <c r="V34" s="170"/>
    </row>
    <row r="35" spans="1:22" ht="14.25">
      <c r="A35" s="109" t="s">
        <v>93</v>
      </c>
      <c r="B35" s="73">
        <v>537</v>
      </c>
      <c r="C35" s="74">
        <v>20</v>
      </c>
      <c r="D35" s="75">
        <v>598.5</v>
      </c>
      <c r="E35" s="76">
        <v>24</v>
      </c>
      <c r="F35" s="68">
        <v>622.5</v>
      </c>
      <c r="G35" s="68">
        <v>8</v>
      </c>
      <c r="H35" s="77">
        <v>1.133147113594041</v>
      </c>
      <c r="I35" s="78">
        <v>3.855421686746988</v>
      </c>
      <c r="J35" s="79">
        <v>26.85</v>
      </c>
      <c r="K35" s="159">
        <v>21.5</v>
      </c>
      <c r="L35" s="97">
        <v>534</v>
      </c>
      <c r="M35" s="93">
        <v>20</v>
      </c>
      <c r="N35" s="103">
        <v>590</v>
      </c>
      <c r="O35" s="94">
        <v>24</v>
      </c>
      <c r="P35" s="94">
        <f t="shared" si="0"/>
        <v>614</v>
      </c>
      <c r="Q35" s="94">
        <v>8</v>
      </c>
      <c r="R35" s="104">
        <v>1.12</v>
      </c>
      <c r="S35" s="99">
        <v>3.9</v>
      </c>
      <c r="T35" s="99">
        <f t="shared" si="1"/>
        <v>26.7</v>
      </c>
      <c r="U35" s="167">
        <v>8</v>
      </c>
      <c r="V35" s="170"/>
    </row>
    <row r="36" spans="1:22" ht="14.25">
      <c r="A36" s="109" t="s">
        <v>94</v>
      </c>
      <c r="B36" s="73">
        <v>436</v>
      </c>
      <c r="C36" s="74">
        <v>16</v>
      </c>
      <c r="D36" s="75">
        <v>471</v>
      </c>
      <c r="E36" s="76">
        <v>21</v>
      </c>
      <c r="F36" s="68">
        <v>492</v>
      </c>
      <c r="G36" s="68">
        <v>5</v>
      </c>
      <c r="H36" s="77">
        <v>1.103211009174312</v>
      </c>
      <c r="I36" s="78">
        <v>4.2682926829268295</v>
      </c>
      <c r="J36" s="79">
        <v>27.25</v>
      </c>
      <c r="K36" s="159">
        <v>14</v>
      </c>
      <c r="L36" s="97">
        <v>383</v>
      </c>
      <c r="M36" s="93">
        <v>15</v>
      </c>
      <c r="N36" s="103">
        <v>446</v>
      </c>
      <c r="O36" s="94">
        <v>13.75</v>
      </c>
      <c r="P36" s="94">
        <f t="shared" si="0"/>
        <v>459.75</v>
      </c>
      <c r="Q36" s="94">
        <v>5</v>
      </c>
      <c r="R36" s="104">
        <v>1.17</v>
      </c>
      <c r="S36" s="99">
        <v>3</v>
      </c>
      <c r="T36" s="99">
        <f t="shared" si="1"/>
        <v>25.533333333333335</v>
      </c>
      <c r="U36" s="167">
        <v>8</v>
      </c>
      <c r="V36" s="170"/>
    </row>
    <row r="37" spans="1:22" ht="14.25">
      <c r="A37" s="109" t="s">
        <v>95</v>
      </c>
      <c r="B37" s="73">
        <v>668</v>
      </c>
      <c r="C37" s="74">
        <v>28</v>
      </c>
      <c r="D37" s="75">
        <v>844</v>
      </c>
      <c r="E37" s="76">
        <v>31</v>
      </c>
      <c r="F37" s="68">
        <v>875</v>
      </c>
      <c r="G37" s="68">
        <v>10.5</v>
      </c>
      <c r="H37" s="77">
        <v>1.146384479717813</v>
      </c>
      <c r="I37" s="78">
        <v>3.5428571428571427</v>
      </c>
      <c r="J37" s="79">
        <v>23.857142857142858</v>
      </c>
      <c r="K37" s="159">
        <v>19</v>
      </c>
      <c r="L37" s="97">
        <v>660</v>
      </c>
      <c r="M37" s="93">
        <v>28</v>
      </c>
      <c r="N37" s="103">
        <v>844</v>
      </c>
      <c r="O37" s="94">
        <v>30</v>
      </c>
      <c r="P37" s="94">
        <f t="shared" si="0"/>
        <v>874</v>
      </c>
      <c r="Q37" s="94">
        <v>10.5</v>
      </c>
      <c r="R37" s="104">
        <v>1.13</v>
      </c>
      <c r="S37" s="99">
        <v>3.4</v>
      </c>
      <c r="T37" s="99">
        <f t="shared" si="1"/>
        <v>23.571428571428573</v>
      </c>
      <c r="U37" s="167">
        <v>12.25</v>
      </c>
      <c r="V37" s="170">
        <v>187</v>
      </c>
    </row>
    <row r="38" spans="1:22" s="193" customFormat="1" ht="14.25">
      <c r="A38" s="109" t="s">
        <v>96</v>
      </c>
      <c r="B38" s="178">
        <v>163</v>
      </c>
      <c r="C38" s="179">
        <v>8</v>
      </c>
      <c r="D38" s="180">
        <v>248</v>
      </c>
      <c r="E38" s="181">
        <v>10</v>
      </c>
      <c r="F38" s="182">
        <v>258</v>
      </c>
      <c r="G38" s="182">
        <v>5</v>
      </c>
      <c r="H38" s="180">
        <v>1.539877300613497</v>
      </c>
      <c r="I38" s="183">
        <v>3.875968992248062</v>
      </c>
      <c r="J38" s="184">
        <v>20.375</v>
      </c>
      <c r="K38" s="185">
        <v>18</v>
      </c>
      <c r="L38" s="186">
        <v>135</v>
      </c>
      <c r="M38" s="187">
        <v>8</v>
      </c>
      <c r="N38" s="188">
        <v>227.25</v>
      </c>
      <c r="O38" s="189">
        <v>13</v>
      </c>
      <c r="P38" s="189">
        <f t="shared" si="0"/>
        <v>240.25</v>
      </c>
      <c r="Q38" s="189">
        <v>5</v>
      </c>
      <c r="R38" s="190">
        <v>1.72</v>
      </c>
      <c r="S38" s="191">
        <v>1.1</v>
      </c>
      <c r="T38" s="191">
        <f t="shared" si="1"/>
        <v>16.875</v>
      </c>
      <c r="U38" s="189"/>
      <c r="V38" s="192"/>
    </row>
    <row r="39" spans="1:22" ht="14.25">
      <c r="A39" s="109" t="s">
        <v>97</v>
      </c>
      <c r="B39" s="73">
        <v>473</v>
      </c>
      <c r="C39" s="74">
        <v>21</v>
      </c>
      <c r="D39" s="75">
        <v>608</v>
      </c>
      <c r="E39" s="76">
        <v>36.5</v>
      </c>
      <c r="F39" s="68">
        <v>644.5</v>
      </c>
      <c r="G39" s="68">
        <v>7.5</v>
      </c>
      <c r="H39" s="77">
        <v>1.1911764705882353</v>
      </c>
      <c r="I39" s="78">
        <v>5.663304887509698</v>
      </c>
      <c r="J39" s="79">
        <v>22.523809523809526</v>
      </c>
      <c r="K39" s="159">
        <v>14</v>
      </c>
      <c r="L39" s="97">
        <v>498</v>
      </c>
      <c r="M39" s="93">
        <v>23</v>
      </c>
      <c r="N39" s="103">
        <v>644</v>
      </c>
      <c r="O39" s="94">
        <v>36.75</v>
      </c>
      <c r="P39" s="94">
        <f t="shared" si="0"/>
        <v>680.75</v>
      </c>
      <c r="Q39" s="94">
        <v>7.5</v>
      </c>
      <c r="R39" s="104">
        <v>1.19</v>
      </c>
      <c r="S39" s="99">
        <v>5.4</v>
      </c>
      <c r="T39" s="99">
        <f t="shared" si="1"/>
        <v>21.652173913043477</v>
      </c>
      <c r="U39" s="167"/>
      <c r="V39" s="170">
        <v>123.5</v>
      </c>
    </row>
    <row r="40" spans="1:22" ht="14.25">
      <c r="A40" s="109" t="s">
        <v>98</v>
      </c>
      <c r="B40" s="73">
        <v>524</v>
      </c>
      <c r="C40" s="74">
        <v>23</v>
      </c>
      <c r="D40" s="75">
        <v>685</v>
      </c>
      <c r="E40" s="76">
        <v>26.5</v>
      </c>
      <c r="F40" s="68">
        <v>711.5</v>
      </c>
      <c r="G40" s="68">
        <v>8.5</v>
      </c>
      <c r="H40" s="77">
        <v>1.2114537444933922</v>
      </c>
      <c r="I40" s="78">
        <v>3.724525650035137</v>
      </c>
      <c r="J40" s="79">
        <v>22.782608695652176</v>
      </c>
      <c r="K40" s="159">
        <v>25</v>
      </c>
      <c r="L40" s="97">
        <v>533</v>
      </c>
      <c r="M40" s="93">
        <v>23</v>
      </c>
      <c r="N40" s="103">
        <v>676</v>
      </c>
      <c r="O40" s="94">
        <v>22</v>
      </c>
      <c r="P40" s="94">
        <f t="shared" si="0"/>
        <v>698</v>
      </c>
      <c r="Q40" s="94">
        <v>8.5</v>
      </c>
      <c r="R40" s="104">
        <v>1.17</v>
      </c>
      <c r="S40" s="99">
        <v>3.2</v>
      </c>
      <c r="T40" s="99">
        <f t="shared" si="1"/>
        <v>23.17391304347826</v>
      </c>
      <c r="U40" s="167">
        <v>7</v>
      </c>
      <c r="V40" s="170">
        <v>123.5</v>
      </c>
    </row>
    <row r="41" spans="1:22" ht="14.25">
      <c r="A41" s="109" t="s">
        <v>99</v>
      </c>
      <c r="B41" s="73">
        <v>188</v>
      </c>
      <c r="C41" s="74">
        <v>9</v>
      </c>
      <c r="D41" s="75">
        <v>266</v>
      </c>
      <c r="E41" s="76">
        <v>3</v>
      </c>
      <c r="F41" s="68">
        <v>269</v>
      </c>
      <c r="G41" s="68">
        <v>3.5</v>
      </c>
      <c r="H41" s="77">
        <v>1.3936170212765957</v>
      </c>
      <c r="I41" s="78">
        <v>1.1152416356877324</v>
      </c>
      <c r="J41" s="79">
        <v>20.88888888888889</v>
      </c>
      <c r="K41" s="159">
        <v>0</v>
      </c>
      <c r="L41" s="97">
        <v>175</v>
      </c>
      <c r="M41" s="93">
        <v>8</v>
      </c>
      <c r="N41" s="103">
        <v>238</v>
      </c>
      <c r="O41" s="94">
        <v>2.5</v>
      </c>
      <c r="P41" s="94">
        <f t="shared" si="0"/>
        <v>240.5</v>
      </c>
      <c r="Q41" s="94">
        <v>3.5</v>
      </c>
      <c r="R41" s="104">
        <v>1.33</v>
      </c>
      <c r="S41" s="99">
        <v>1</v>
      </c>
      <c r="T41" s="99">
        <f t="shared" si="1"/>
        <v>21.875</v>
      </c>
      <c r="U41" s="167"/>
      <c r="V41" s="170"/>
    </row>
    <row r="42" spans="1:22" ht="14.25">
      <c r="A42" s="109" t="s">
        <v>100</v>
      </c>
      <c r="B42" s="73">
        <v>276</v>
      </c>
      <c r="C42" s="74">
        <v>12</v>
      </c>
      <c r="D42" s="75">
        <v>340</v>
      </c>
      <c r="E42" s="76">
        <v>17</v>
      </c>
      <c r="F42" s="68">
        <v>357</v>
      </c>
      <c r="G42" s="68">
        <v>3.5</v>
      </c>
      <c r="H42" s="77">
        <v>1.2644927536231885</v>
      </c>
      <c r="I42" s="78">
        <v>4.761904761904762</v>
      </c>
      <c r="J42" s="79">
        <v>23</v>
      </c>
      <c r="K42" s="159">
        <v>0</v>
      </c>
      <c r="L42" s="97">
        <v>258</v>
      </c>
      <c r="M42" s="93">
        <v>11</v>
      </c>
      <c r="N42" s="103">
        <v>320</v>
      </c>
      <c r="O42" s="94">
        <v>8.5</v>
      </c>
      <c r="P42" s="94">
        <f t="shared" si="0"/>
        <v>328.5</v>
      </c>
      <c r="Q42" s="94">
        <v>3.5</v>
      </c>
      <c r="R42" s="104">
        <v>1.24</v>
      </c>
      <c r="S42" s="99">
        <v>2.6</v>
      </c>
      <c r="T42" s="99">
        <f t="shared" si="1"/>
        <v>23.454545454545453</v>
      </c>
      <c r="U42" s="167"/>
      <c r="V42" s="170"/>
    </row>
    <row r="43" spans="1:28" ht="14.25">
      <c r="A43" s="109" t="s">
        <v>101</v>
      </c>
      <c r="B43" s="73">
        <v>837</v>
      </c>
      <c r="C43" s="74">
        <v>34</v>
      </c>
      <c r="D43" s="75">
        <v>1010</v>
      </c>
      <c r="E43" s="76">
        <v>36.5</v>
      </c>
      <c r="F43" s="68">
        <v>1046.5</v>
      </c>
      <c r="G43" s="68">
        <v>11</v>
      </c>
      <c r="H43" s="77">
        <v>1.1168996188055909</v>
      </c>
      <c r="I43" s="78">
        <v>3.487816531294792</v>
      </c>
      <c r="J43" s="79">
        <v>24.61764705882353</v>
      </c>
      <c r="K43" s="159">
        <v>26</v>
      </c>
      <c r="L43" s="97">
        <v>818</v>
      </c>
      <c r="M43" s="93">
        <v>32</v>
      </c>
      <c r="N43" s="103">
        <v>992</v>
      </c>
      <c r="O43" s="94">
        <v>23.5</v>
      </c>
      <c r="P43" s="94">
        <f t="shared" si="0"/>
        <v>1015.5</v>
      </c>
      <c r="Q43" s="94">
        <v>11</v>
      </c>
      <c r="R43" s="104">
        <v>1.12</v>
      </c>
      <c r="S43" s="99">
        <v>2.3</v>
      </c>
      <c r="T43" s="99">
        <f t="shared" si="1"/>
        <v>25.5625</v>
      </c>
      <c r="U43" s="167">
        <v>47</v>
      </c>
      <c r="V43" s="170">
        <v>94.5</v>
      </c>
      <c r="AB43" s="157"/>
    </row>
    <row r="44" spans="1:22" ht="14.25">
      <c r="A44" s="109" t="s">
        <v>102</v>
      </c>
      <c r="B44" s="73">
        <v>526</v>
      </c>
      <c r="C44" s="74">
        <v>23</v>
      </c>
      <c r="D44" s="75">
        <v>756</v>
      </c>
      <c r="E44" s="76">
        <v>32.5</v>
      </c>
      <c r="F44" s="68">
        <v>788.5</v>
      </c>
      <c r="G44" s="68">
        <v>10</v>
      </c>
      <c r="H44" s="77">
        <v>1.3089770354906054</v>
      </c>
      <c r="I44" s="78">
        <v>4.121750158528852</v>
      </c>
      <c r="J44" s="79">
        <v>22.869565217391305</v>
      </c>
      <c r="K44" s="159">
        <v>102</v>
      </c>
      <c r="L44" s="97">
        <v>557</v>
      </c>
      <c r="M44" s="93">
        <v>24</v>
      </c>
      <c r="N44" s="103">
        <v>729</v>
      </c>
      <c r="O44" s="94">
        <v>20</v>
      </c>
      <c r="P44" s="94">
        <f t="shared" si="0"/>
        <v>749</v>
      </c>
      <c r="Q44" s="94">
        <v>10</v>
      </c>
      <c r="R44" s="104">
        <v>1.2</v>
      </c>
      <c r="S44" s="99">
        <v>2.7</v>
      </c>
      <c r="T44" s="99">
        <f t="shared" si="1"/>
        <v>23.208333333333332</v>
      </c>
      <c r="U44" s="167">
        <v>30</v>
      </c>
      <c r="V44" s="170">
        <v>94.5</v>
      </c>
    </row>
    <row r="45" spans="1:22" ht="14.25">
      <c r="A45" s="109" t="s">
        <v>103</v>
      </c>
      <c r="B45" s="73">
        <v>268</v>
      </c>
      <c r="C45" s="74">
        <v>11</v>
      </c>
      <c r="D45" s="75">
        <v>320</v>
      </c>
      <c r="E45" s="76">
        <v>14</v>
      </c>
      <c r="F45" s="68">
        <v>334</v>
      </c>
      <c r="G45" s="68">
        <v>4</v>
      </c>
      <c r="H45" s="77">
        <v>1.2164179104477613</v>
      </c>
      <c r="I45" s="78">
        <v>4.191616766467066</v>
      </c>
      <c r="J45" s="79">
        <v>24.363636363636363</v>
      </c>
      <c r="K45" s="159">
        <v>6</v>
      </c>
      <c r="L45" s="97">
        <v>271</v>
      </c>
      <c r="M45" s="93">
        <v>11</v>
      </c>
      <c r="N45" s="103">
        <v>320</v>
      </c>
      <c r="O45" s="94">
        <v>10</v>
      </c>
      <c r="P45" s="94">
        <f t="shared" si="0"/>
        <v>330</v>
      </c>
      <c r="Q45" s="94">
        <v>4</v>
      </c>
      <c r="R45" s="104">
        <v>1.19</v>
      </c>
      <c r="S45" s="99">
        <v>3</v>
      </c>
      <c r="T45" s="99">
        <f t="shared" si="1"/>
        <v>24.636363636363637</v>
      </c>
      <c r="U45" s="167"/>
      <c r="V45" s="170"/>
    </row>
    <row r="46" spans="1:22" ht="14.25">
      <c r="A46" s="109" t="s">
        <v>104</v>
      </c>
      <c r="B46" s="73">
        <v>328</v>
      </c>
      <c r="C46" s="74">
        <v>16</v>
      </c>
      <c r="D46" s="75">
        <v>490</v>
      </c>
      <c r="E46" s="76">
        <v>21.5</v>
      </c>
      <c r="F46" s="68">
        <v>511.5</v>
      </c>
      <c r="G46" s="68">
        <v>7.75</v>
      </c>
      <c r="H46" s="77">
        <v>1.2651006711409396</v>
      </c>
      <c r="I46" s="78">
        <v>4.203323558162268</v>
      </c>
      <c r="J46" s="79">
        <v>23.428571428571427</v>
      </c>
      <c r="K46" s="159">
        <v>28</v>
      </c>
      <c r="L46" s="97">
        <v>351</v>
      </c>
      <c r="M46" s="93">
        <v>15</v>
      </c>
      <c r="N46" s="103">
        <v>460</v>
      </c>
      <c r="O46" s="94">
        <v>10.5</v>
      </c>
      <c r="P46" s="94">
        <f t="shared" si="0"/>
        <v>470.5</v>
      </c>
      <c r="Q46" s="94">
        <v>7.75</v>
      </c>
      <c r="R46" s="104">
        <v>1.18</v>
      </c>
      <c r="S46" s="99">
        <v>2.2</v>
      </c>
      <c r="T46" s="99">
        <f t="shared" si="1"/>
        <v>23.4</v>
      </c>
      <c r="U46" s="167">
        <v>15</v>
      </c>
      <c r="V46" s="170">
        <v>92.5</v>
      </c>
    </row>
    <row r="47" spans="1:22" ht="14.25">
      <c r="A47" s="109" t="s">
        <v>105</v>
      </c>
      <c r="B47" s="73">
        <v>255</v>
      </c>
      <c r="C47" s="74">
        <v>11</v>
      </c>
      <c r="D47" s="75">
        <v>318</v>
      </c>
      <c r="E47" s="76">
        <v>13</v>
      </c>
      <c r="F47" s="68">
        <v>331</v>
      </c>
      <c r="G47" s="68">
        <v>3.5</v>
      </c>
      <c r="H47" s="77">
        <v>1.2666666666666666</v>
      </c>
      <c r="I47" s="78">
        <v>3.9274924471299095</v>
      </c>
      <c r="J47" s="79">
        <v>23.181818181818183</v>
      </c>
      <c r="K47" s="159">
        <v>0</v>
      </c>
      <c r="L47" s="97">
        <v>242</v>
      </c>
      <c r="M47" s="93">
        <v>10</v>
      </c>
      <c r="N47" s="103">
        <v>313</v>
      </c>
      <c r="O47" s="94">
        <v>6</v>
      </c>
      <c r="P47" s="94">
        <f t="shared" si="0"/>
        <v>319</v>
      </c>
      <c r="Q47" s="94">
        <v>3.5</v>
      </c>
      <c r="R47" s="104">
        <v>1.29</v>
      </c>
      <c r="S47" s="99">
        <v>1.9</v>
      </c>
      <c r="T47" s="99">
        <f t="shared" si="1"/>
        <v>24.2</v>
      </c>
      <c r="U47" s="167">
        <v>15</v>
      </c>
      <c r="V47" s="170"/>
    </row>
    <row r="48" spans="1:22" ht="14.25">
      <c r="A48" s="109" t="s">
        <v>106</v>
      </c>
      <c r="B48" s="73">
        <v>226</v>
      </c>
      <c r="C48" s="74">
        <v>11</v>
      </c>
      <c r="D48" s="75">
        <v>332</v>
      </c>
      <c r="E48" s="76">
        <v>14</v>
      </c>
      <c r="F48" s="68">
        <v>346</v>
      </c>
      <c r="G48" s="68">
        <v>3.5</v>
      </c>
      <c r="H48" s="77">
        <v>1.4955752212389382</v>
      </c>
      <c r="I48" s="78">
        <v>4.046242774566474</v>
      </c>
      <c r="J48" s="79">
        <v>20.545454545454547</v>
      </c>
      <c r="K48" s="159">
        <v>18</v>
      </c>
      <c r="L48" s="97">
        <v>235</v>
      </c>
      <c r="M48" s="93">
        <v>10</v>
      </c>
      <c r="N48" s="103">
        <v>304</v>
      </c>
      <c r="O48" s="94">
        <v>6</v>
      </c>
      <c r="P48" s="94">
        <f t="shared" si="0"/>
        <v>310</v>
      </c>
      <c r="Q48" s="94">
        <v>3.5</v>
      </c>
      <c r="R48" s="104">
        <v>1.29</v>
      </c>
      <c r="S48" s="99">
        <v>1.9</v>
      </c>
      <c r="T48" s="99">
        <f t="shared" si="1"/>
        <v>23.5</v>
      </c>
      <c r="U48" s="167">
        <v>10</v>
      </c>
      <c r="V48" s="170"/>
    </row>
    <row r="49" spans="1:22" ht="15" thickBot="1">
      <c r="A49" s="110" t="s">
        <v>107</v>
      </c>
      <c r="B49" s="80">
        <v>346</v>
      </c>
      <c r="C49" s="81">
        <v>14</v>
      </c>
      <c r="D49" s="82">
        <v>414</v>
      </c>
      <c r="E49" s="83">
        <v>29</v>
      </c>
      <c r="F49" s="84">
        <v>443</v>
      </c>
      <c r="G49" s="84">
        <v>6</v>
      </c>
      <c r="H49" s="85">
        <v>1.2485549132947977</v>
      </c>
      <c r="I49" s="86">
        <v>6.54627539503386</v>
      </c>
      <c r="J49" s="87">
        <v>24.714285714285715</v>
      </c>
      <c r="K49" s="160">
        <v>25</v>
      </c>
      <c r="L49" s="171">
        <v>350</v>
      </c>
      <c r="M49" s="172">
        <v>14</v>
      </c>
      <c r="N49" s="173">
        <v>405</v>
      </c>
      <c r="O49" s="174">
        <v>15.5</v>
      </c>
      <c r="P49" s="174">
        <f t="shared" si="0"/>
        <v>420.5</v>
      </c>
      <c r="Q49" s="174">
        <v>6</v>
      </c>
      <c r="R49" s="175">
        <v>1.17</v>
      </c>
      <c r="S49" s="128">
        <v>3.7</v>
      </c>
      <c r="T49" s="128">
        <f t="shared" si="1"/>
        <v>25</v>
      </c>
      <c r="U49" s="176"/>
      <c r="V49" s="177"/>
    </row>
    <row r="50" spans="1:22" s="2" customFormat="1" ht="15.75" thickBot="1">
      <c r="A50" s="111" t="s">
        <v>4</v>
      </c>
      <c r="B50" s="120">
        <v>14532</v>
      </c>
      <c r="C50" s="120">
        <v>608</v>
      </c>
      <c r="D50" s="121">
        <v>17998</v>
      </c>
      <c r="E50" s="121">
        <v>819.5</v>
      </c>
      <c r="F50" s="122">
        <v>18817.5</v>
      </c>
      <c r="G50" s="122">
        <v>197.5</v>
      </c>
      <c r="H50" s="122">
        <v>1.210134988811088</v>
      </c>
      <c r="I50" s="123">
        <v>4.354988707320314</v>
      </c>
      <c r="J50" s="124">
        <v>23.980198019801982</v>
      </c>
      <c r="K50" s="125">
        <v>622</v>
      </c>
      <c r="L50" s="162">
        <f aca="true" t="shared" si="2" ref="L50:Q50">SUM(L12:L49)</f>
        <v>14569</v>
      </c>
      <c r="M50" s="163">
        <f t="shared" si="2"/>
        <v>606</v>
      </c>
      <c r="N50" s="164">
        <f t="shared" si="2"/>
        <v>17762.25</v>
      </c>
      <c r="O50" s="164">
        <f t="shared" si="2"/>
        <v>686.5</v>
      </c>
      <c r="P50" s="164">
        <f t="shared" si="2"/>
        <v>18448.75</v>
      </c>
      <c r="Q50" s="164">
        <f t="shared" si="2"/>
        <v>197.5</v>
      </c>
      <c r="R50" s="164">
        <f>SUM(R12:R49)/38</f>
        <v>1.219736842105263</v>
      </c>
      <c r="S50" s="165">
        <f>(O50*100)/P50</f>
        <v>3.721119317026899</v>
      </c>
      <c r="T50" s="165">
        <v>24</v>
      </c>
      <c r="U50" s="166">
        <f>SUM(U12:U49)</f>
        <v>257.25</v>
      </c>
      <c r="V50" s="166">
        <f>SUM(V12:V49)</f>
        <v>1275</v>
      </c>
    </row>
    <row r="51" spans="6:7" ht="14.25">
      <c r="F51" s="4"/>
      <c r="G51" s="4"/>
    </row>
    <row r="52" spans="1:20" ht="14.25">
      <c r="A52" s="222" t="s">
        <v>116</v>
      </c>
      <c r="B52" s="222"/>
      <c r="C52" s="222"/>
      <c r="D52" s="222"/>
      <c r="E52" s="222"/>
      <c r="F52" s="222"/>
      <c r="G52" s="222"/>
      <c r="H52" s="222"/>
      <c r="I52" s="222"/>
      <c r="J52" s="222"/>
      <c r="K52" s="105"/>
      <c r="T52" s="157"/>
    </row>
    <row r="53" spans="1:20" ht="14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</row>
    <row r="54" spans="1:20" ht="14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"/>
    </row>
    <row r="55" spans="1:20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ht="14.25">
      <c r="A56" s="9"/>
    </row>
    <row r="57" ht="14.25">
      <c r="A57" s="5"/>
    </row>
    <row r="58" ht="14.25">
      <c r="A58" s="6"/>
    </row>
    <row r="59" spans="1:8" ht="14.25">
      <c r="A59" s="6"/>
      <c r="B59" s="5"/>
      <c r="C59" s="5"/>
      <c r="D59" s="5"/>
      <c r="E59" s="5"/>
      <c r="F59" s="5"/>
      <c r="G59" s="5"/>
      <c r="H59" s="5"/>
    </row>
    <row r="60" spans="1:8" ht="14.25">
      <c r="A60" s="6"/>
      <c r="B60" s="5"/>
      <c r="C60" s="5"/>
      <c r="D60" s="5"/>
      <c r="E60" s="5"/>
      <c r="F60" s="5"/>
      <c r="G60" s="5"/>
      <c r="H60" s="5"/>
    </row>
    <row r="61" spans="1:8" ht="14.25">
      <c r="A61" s="6"/>
      <c r="B61" s="5"/>
      <c r="C61" s="5"/>
      <c r="D61" s="5"/>
      <c r="E61" s="5"/>
      <c r="F61" s="5"/>
      <c r="G61" s="5"/>
      <c r="H61" s="5"/>
    </row>
  </sheetData>
  <sheetProtection/>
  <mergeCells count="12">
    <mergeCell ref="V9:V11"/>
    <mergeCell ref="A2:C2"/>
    <mergeCell ref="L9:T9"/>
    <mergeCell ref="L10:T10"/>
    <mergeCell ref="B9:J9"/>
    <mergeCell ref="B10:J10"/>
    <mergeCell ref="A9:A11"/>
    <mergeCell ref="K9:K11"/>
    <mergeCell ref="A6:E6"/>
    <mergeCell ref="A4:E4"/>
    <mergeCell ref="A52:J52"/>
    <mergeCell ref="U9:U11"/>
  </mergeCells>
  <printOptions/>
  <pageMargins left="0" right="0" top="0" bottom="0" header="0" footer="0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LE GUAY</dc:creator>
  <cp:keywords/>
  <dc:description/>
  <cp:lastModifiedBy>BREVET Bruno</cp:lastModifiedBy>
  <cp:lastPrinted>2018-01-22T12:39:21Z</cp:lastPrinted>
  <dcterms:created xsi:type="dcterms:W3CDTF">2013-01-24T13:06:59Z</dcterms:created>
  <dcterms:modified xsi:type="dcterms:W3CDTF">2018-01-23T17:15:51Z</dcterms:modified>
  <cp:category/>
  <cp:version/>
  <cp:contentType/>
  <cp:contentStatus/>
</cp:coreProperties>
</file>