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DGH" sheetId="1" r:id="rId1"/>
    <sheet name="Effectifs" sheetId="2" r:id="rId2"/>
  </sheets>
  <definedNames>
    <definedName name="_xlnm.Print_Area" localSheetId="1">'Effectifs'!$A$1:$N$34</definedName>
  </definedNames>
  <calcPr fullCalcOnLoad="1"/>
</workbook>
</file>

<file path=xl/sharedStrings.xml><?xml version="1.0" encoding="utf-8"?>
<sst xmlns="http://schemas.openxmlformats.org/spreadsheetml/2006/main" count="83" uniqueCount="60">
  <si>
    <t>Etablissements</t>
  </si>
  <si>
    <t xml:space="preserve">DGH </t>
  </si>
  <si>
    <t>HP</t>
  </si>
  <si>
    <t>HSA</t>
  </si>
  <si>
    <t>IMP</t>
  </si>
  <si>
    <t>Dont horaires SEGPA</t>
  </si>
  <si>
    <t>Coulaures Chardeuil</t>
  </si>
  <si>
    <t>Périgueux L. de Vinci</t>
  </si>
  <si>
    <t>Périgueux P. Picasso</t>
  </si>
  <si>
    <t>Sarlat Pré de Cordy</t>
  </si>
  <si>
    <t>Thiviers Porte d'Aquitaine</t>
  </si>
  <si>
    <t>SEP Nontron</t>
  </si>
  <si>
    <t>SEP Claveille</t>
  </si>
  <si>
    <t>SEP Terrasson</t>
  </si>
  <si>
    <t>TOTAL</t>
  </si>
  <si>
    <t>LYCEES PROFESSIONNELS, SECTIONS D'ENSEIGNEMENT PROFESSIONNEL, EREA</t>
  </si>
  <si>
    <t>ETABLISSEMENTS</t>
  </si>
  <si>
    <t>3ème Prépa Pro</t>
  </si>
  <si>
    <t>UPE2A</t>
  </si>
  <si>
    <t>CAP</t>
  </si>
  <si>
    <t>2nde Pro</t>
  </si>
  <si>
    <t>1ère Pro</t>
  </si>
  <si>
    <t>Ter Pro</t>
  </si>
  <si>
    <t>BMA</t>
  </si>
  <si>
    <t>Mention complémentaire</t>
  </si>
  <si>
    <t xml:space="preserve">1ère BTS </t>
  </si>
  <si>
    <t>2nde BTS</t>
  </si>
  <si>
    <t>ULIS</t>
  </si>
  <si>
    <t>SEGPA</t>
  </si>
  <si>
    <t>TOT. effectifs</t>
  </si>
  <si>
    <t>LP Sud Périgord / Hélène DUC - BERGERAC</t>
  </si>
  <si>
    <t>Constat 2018</t>
  </si>
  <si>
    <t>LP Jean Capelle - BERGERAC</t>
  </si>
  <si>
    <t>LP Chardeuil - COULAURES</t>
  </si>
  <si>
    <t>LP Léonard de Vinci - PERIGUEUX</t>
  </si>
  <si>
    <t>LP Pablo Picasso - PERIGUEUX</t>
  </si>
  <si>
    <t>LP Arnaut Daniel - RIBERAC</t>
  </si>
  <si>
    <t>LP Pré de Cordy - SARLAT</t>
  </si>
  <si>
    <t>LP Porte d'Aquitaine - THIVIERS</t>
  </si>
  <si>
    <t>SEP lycée A. Dusolier - NONTRON</t>
  </si>
  <si>
    <t>SEP lycée Albert Claveille - PERIGUEUX</t>
  </si>
  <si>
    <t xml:space="preserve">SEP lycée St Exupéry - TERRASSON </t>
  </si>
  <si>
    <t>TOTAL GENERAL (LP, SEP et EREA)</t>
  </si>
  <si>
    <t>DGH NOTIFIÉE JANVIER 2018</t>
  </si>
  <si>
    <t>PROJET DE DGH R2019</t>
  </si>
  <si>
    <t>Sous-total LP</t>
  </si>
  <si>
    <t>Sous-total SEP</t>
  </si>
  <si>
    <r>
      <t xml:space="preserve">EREA </t>
    </r>
    <r>
      <rPr>
        <i/>
        <sz val="8"/>
        <rFont val="Arial"/>
        <family val="2"/>
      </rPr>
      <t>(y compris SEGPA)</t>
    </r>
  </si>
  <si>
    <t>PROJET DE DGH RENTREE SCOLAIRE 2019</t>
  </si>
  <si>
    <t xml:space="preserve">PRÉVISIONS D'EFFECTIFS RENTREE SCOLAIRE 2019 </t>
  </si>
  <si>
    <t>Prév. eff.</t>
  </si>
  <si>
    <t>DSM2</t>
  </si>
  <si>
    <t>EREA - TRELISSAC</t>
  </si>
  <si>
    <t>% HSA</t>
  </si>
  <si>
    <t>Ribérac A. Daniel</t>
  </si>
  <si>
    <t>Bergerac J. Capelle</t>
  </si>
  <si>
    <t>Bergerac H. Duc - Sud Périgord</t>
  </si>
  <si>
    <t>NB : En jaune, les dotations ajustées</t>
  </si>
  <si>
    <t>CTSD moyens 2nd degré du 4 février 2019</t>
  </si>
  <si>
    <t>Mis à jour le 30/01/19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</si>
</sst>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14"/>
      <color indexed="60"/>
      <name val="Arial"/>
      <family val="2"/>
    </font>
    <font>
      <i/>
      <sz val="1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b/>
      <sz val="14"/>
      <color indexed="36"/>
      <name val="Arial"/>
      <family val="2"/>
    </font>
    <font>
      <b/>
      <sz val="18"/>
      <color indexed="36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4"/>
      <color rgb="FFC00000"/>
      <name val="Arial"/>
      <family val="2"/>
    </font>
    <font>
      <b/>
      <sz val="14"/>
      <color theme="7" tint="-0.24997000396251678"/>
      <name val="Arial"/>
      <family val="2"/>
    </font>
    <font>
      <b/>
      <sz val="18"/>
      <color theme="7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>
        <color indexed="8"/>
      </top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5" fillId="0" borderId="0">
      <alignment/>
      <protection/>
    </xf>
    <xf numFmtId="0" fontId="4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3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3" fillId="0" borderId="0" xfId="44" applyFont="1">
      <alignment/>
      <protection/>
    </xf>
    <xf numFmtId="0" fontId="6" fillId="0" borderId="0" xfId="44" applyFont="1" applyBorder="1" applyAlignment="1">
      <alignment horizontal="center"/>
      <protection/>
    </xf>
    <xf numFmtId="0" fontId="3" fillId="0" borderId="0" xfId="44" applyFont="1" applyBorder="1">
      <alignment/>
      <protection/>
    </xf>
    <xf numFmtId="1" fontId="3" fillId="0" borderId="10" xfId="44" applyNumberFormat="1" applyFont="1" applyBorder="1" applyAlignment="1">
      <alignment horizontal="center"/>
      <protection/>
    </xf>
    <xf numFmtId="2" fontId="3" fillId="0" borderId="11" xfId="44" applyNumberFormat="1" applyFont="1" applyFill="1" applyBorder="1" applyAlignment="1">
      <alignment horizontal="center"/>
      <protection/>
    </xf>
    <xf numFmtId="2" fontId="3" fillId="0" borderId="11" xfId="0" applyNumberFormat="1" applyFont="1" applyFill="1" applyBorder="1" applyAlignment="1">
      <alignment horizontal="center"/>
    </xf>
    <xf numFmtId="164" fontId="3" fillId="0" borderId="11" xfId="44" applyNumberFormat="1" applyFont="1" applyFill="1" applyBorder="1" applyAlignment="1">
      <alignment horizontal="center"/>
      <protection/>
    </xf>
    <xf numFmtId="2" fontId="3" fillId="0" borderId="12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3" fillId="0" borderId="15" xfId="44" applyNumberFormat="1" applyFont="1" applyBorder="1" applyAlignment="1">
      <alignment horizontal="center"/>
      <protection/>
    </xf>
    <xf numFmtId="2" fontId="3" fillId="0" borderId="16" xfId="44" applyNumberFormat="1" applyFont="1" applyFill="1" applyBorder="1" applyAlignment="1">
      <alignment horizontal="center"/>
      <protection/>
    </xf>
    <xf numFmtId="2" fontId="3" fillId="0" borderId="16" xfId="0" applyNumberFormat="1" applyFont="1" applyFill="1" applyBorder="1" applyAlignment="1">
      <alignment horizontal="center"/>
    </xf>
    <xf numFmtId="164" fontId="3" fillId="0" borderId="16" xfId="44" applyNumberFormat="1" applyFont="1" applyFill="1" applyBorder="1" applyAlignment="1">
      <alignment horizontal="center"/>
      <protection/>
    </xf>
    <xf numFmtId="2" fontId="3" fillId="0" borderId="17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" fontId="3" fillId="0" borderId="21" xfId="44" applyNumberFormat="1" applyFont="1" applyBorder="1" applyAlignment="1">
      <alignment horizontal="center"/>
      <protection/>
    </xf>
    <xf numFmtId="2" fontId="3" fillId="0" borderId="0" xfId="0" applyNumberFormat="1" applyFont="1" applyFill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44" applyNumberFormat="1" applyFont="1" applyFill="1" applyBorder="1" applyAlignment="1">
      <alignment horizontal="center"/>
      <protection/>
    </xf>
    <xf numFmtId="2" fontId="3" fillId="0" borderId="24" xfId="44" applyNumberFormat="1" applyFont="1" applyFill="1" applyBorder="1" applyAlignment="1">
      <alignment horizontal="center"/>
      <protection/>
    </xf>
    <xf numFmtId="164" fontId="3" fillId="0" borderId="24" xfId="44" applyNumberFormat="1" applyFont="1" applyFill="1" applyBorder="1" applyAlignment="1">
      <alignment horizontal="center"/>
      <protection/>
    </xf>
    <xf numFmtId="2" fontId="3" fillId="0" borderId="25" xfId="0" applyNumberFormat="1" applyFont="1" applyFill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51" applyFont="1" applyFill="1" applyBorder="1" applyAlignment="1">
      <alignment horizontal="center" vertical="center"/>
      <protection/>
    </xf>
    <xf numFmtId="0" fontId="12" fillId="0" borderId="0" xfId="51" applyFont="1" applyFill="1" applyBorder="1" applyAlignment="1">
      <alignment horizontal="center" vertical="center"/>
      <protection/>
    </xf>
    <xf numFmtId="0" fontId="13" fillId="0" borderId="0" xfId="0" applyFont="1" applyAlignment="1">
      <alignment/>
    </xf>
    <xf numFmtId="0" fontId="14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1" fillId="0" borderId="34" xfId="0" applyFont="1" applyBorder="1" applyAlignment="1">
      <alignment/>
    </xf>
    <xf numFmtId="0" fontId="15" fillId="33" borderId="35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1" fontId="15" fillId="0" borderId="36" xfId="0" applyNumberFormat="1" applyFont="1" applyBorder="1" applyAlignment="1">
      <alignment horizontal="center"/>
    </xf>
    <xf numFmtId="1" fontId="15" fillId="0" borderId="34" xfId="0" applyNumberFormat="1" applyFont="1" applyFill="1" applyBorder="1" applyAlignment="1">
      <alignment horizontal="center"/>
    </xf>
    <xf numFmtId="1" fontId="15" fillId="0" borderId="11" xfId="0" applyNumberFormat="1" applyFont="1" applyFill="1" applyBorder="1" applyAlignment="1">
      <alignment horizontal="center"/>
    </xf>
    <xf numFmtId="1" fontId="15" fillId="0" borderId="34" xfId="0" applyNumberFormat="1" applyFont="1" applyBorder="1" applyAlignment="1">
      <alignment horizontal="center"/>
    </xf>
    <xf numFmtId="1" fontId="15" fillId="33" borderId="36" xfId="0" applyNumberFormat="1" applyFont="1" applyFill="1" applyBorder="1" applyAlignment="1">
      <alignment horizontal="center"/>
    </xf>
    <xf numFmtId="1" fontId="15" fillId="33" borderId="34" xfId="0" applyNumberFormat="1" applyFont="1" applyFill="1" applyBorder="1" applyAlignment="1">
      <alignment horizontal="center"/>
    </xf>
    <xf numFmtId="1" fontId="15" fillId="4" borderId="36" xfId="0" applyNumberFormat="1" applyFont="1" applyFill="1" applyBorder="1" applyAlignment="1">
      <alignment horizontal="center"/>
    </xf>
    <xf numFmtId="1" fontId="15" fillId="33" borderId="37" xfId="0" applyNumberFormat="1" applyFont="1" applyFill="1" applyBorder="1" applyAlignment="1">
      <alignment horizontal="center"/>
    </xf>
    <xf numFmtId="1" fontId="10" fillId="0" borderId="36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38" xfId="0" applyFont="1" applyBorder="1" applyAlignment="1">
      <alignment horizontal="left"/>
    </xf>
    <xf numFmtId="0" fontId="8" fillId="33" borderId="39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1" fontId="8" fillId="0" borderId="40" xfId="0" applyNumberFormat="1" applyFont="1" applyBorder="1" applyAlignment="1">
      <alignment horizontal="center"/>
    </xf>
    <xf numFmtId="1" fontId="8" fillId="0" borderId="38" xfId="0" applyNumberFormat="1" applyFont="1" applyFill="1" applyBorder="1" applyAlignment="1">
      <alignment horizontal="center"/>
    </xf>
    <xf numFmtId="1" fontId="8" fillId="0" borderId="41" xfId="0" applyNumberFormat="1" applyFont="1" applyFill="1" applyBorder="1" applyAlignment="1">
      <alignment horizontal="center"/>
    </xf>
    <xf numFmtId="1" fontId="8" fillId="0" borderId="38" xfId="0" applyNumberFormat="1" applyFont="1" applyBorder="1" applyAlignment="1">
      <alignment horizontal="center"/>
    </xf>
    <xf numFmtId="1" fontId="8" fillId="33" borderId="40" xfId="0" applyNumberFormat="1" applyFont="1" applyFill="1" applyBorder="1" applyAlignment="1">
      <alignment horizontal="center"/>
    </xf>
    <xf numFmtId="1" fontId="8" fillId="33" borderId="38" xfId="0" applyNumberFormat="1" applyFont="1" applyFill="1" applyBorder="1" applyAlignment="1">
      <alignment horizontal="center"/>
    </xf>
    <xf numFmtId="1" fontId="8" fillId="34" borderId="40" xfId="0" applyNumberFormat="1" applyFont="1" applyFill="1" applyBorder="1" applyAlignment="1">
      <alignment horizontal="center"/>
    </xf>
    <xf numFmtId="1" fontId="8" fillId="33" borderId="42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15" fillId="0" borderId="43" xfId="0" applyFont="1" applyFill="1" applyBorder="1" applyAlignment="1">
      <alignment horizontal="center"/>
    </xf>
    <xf numFmtId="0" fontId="15" fillId="33" borderId="43" xfId="0" applyFont="1" applyFill="1" applyBorder="1" applyAlignment="1">
      <alignment horizontal="center"/>
    </xf>
    <xf numFmtId="1" fontId="15" fillId="0" borderId="20" xfId="0" applyNumberFormat="1" applyFont="1" applyFill="1" applyBorder="1" applyAlignment="1">
      <alignment horizontal="center"/>
    </xf>
    <xf numFmtId="1" fontId="15" fillId="0" borderId="18" xfId="0" applyNumberFormat="1" applyFont="1" applyFill="1" applyBorder="1" applyAlignment="1">
      <alignment horizontal="center"/>
    </xf>
    <xf numFmtId="1" fontId="15" fillId="0" borderId="16" xfId="0" applyNumberFormat="1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4" borderId="44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1" fontId="10" fillId="0" borderId="40" xfId="0" applyNumberFormat="1" applyFont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8" fillId="0" borderId="43" xfId="0" applyFont="1" applyFill="1" applyBorder="1" applyAlignment="1">
      <alignment horizontal="center"/>
    </xf>
    <xf numFmtId="0" fontId="8" fillId="33" borderId="43" xfId="0" applyFont="1" applyFill="1" applyBorder="1" applyAlignment="1">
      <alignment horizontal="center"/>
    </xf>
    <xf numFmtId="1" fontId="8" fillId="0" borderId="20" xfId="0" applyNumberFormat="1" applyFont="1" applyFill="1" applyBorder="1" applyAlignment="1">
      <alignment horizontal="center"/>
    </xf>
    <xf numFmtId="1" fontId="8" fillId="0" borderId="18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34" borderId="44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15" fillId="0" borderId="43" xfId="0" applyFont="1" applyBorder="1" applyAlignment="1">
      <alignment horizontal="center"/>
    </xf>
    <xf numFmtId="1" fontId="15" fillId="0" borderId="20" xfId="0" applyNumberFormat="1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33" borderId="44" xfId="0" applyFont="1" applyFill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43" xfId="0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0" fontId="8" fillId="33" borderId="44" xfId="0" applyFont="1" applyFill="1" applyBorder="1" applyAlignment="1">
      <alignment horizontal="center"/>
    </xf>
    <xf numFmtId="1" fontId="15" fillId="0" borderId="18" xfId="0" applyNumberFormat="1" applyFont="1" applyBorder="1" applyAlignment="1">
      <alignment horizontal="center"/>
    </xf>
    <xf numFmtId="1" fontId="15" fillId="33" borderId="20" xfId="0" applyNumberFormat="1" applyFont="1" applyFill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1" fontId="8" fillId="33" borderId="20" xfId="0" applyNumberFormat="1" applyFont="1" applyFill="1" applyBorder="1" applyAlignment="1">
      <alignment horizontal="center"/>
    </xf>
    <xf numFmtId="1" fontId="15" fillId="33" borderId="43" xfId="0" applyNumberFormat="1" applyFont="1" applyFill="1" applyBorder="1" applyAlignment="1">
      <alignment horizontal="center"/>
    </xf>
    <xf numFmtId="1" fontId="15" fillId="33" borderId="18" xfId="0" applyNumberFormat="1" applyFont="1" applyFill="1" applyBorder="1" applyAlignment="1">
      <alignment horizontal="center"/>
    </xf>
    <xf numFmtId="1" fontId="15" fillId="33" borderId="44" xfId="0" applyNumberFormat="1" applyFont="1" applyFill="1" applyBorder="1" applyAlignment="1">
      <alignment horizontal="center"/>
    </xf>
    <xf numFmtId="1" fontId="8" fillId="33" borderId="43" xfId="0" applyNumberFormat="1" applyFont="1" applyFill="1" applyBorder="1" applyAlignment="1">
      <alignment horizontal="center"/>
    </xf>
    <xf numFmtId="1" fontId="8" fillId="33" borderId="18" xfId="0" applyNumberFormat="1" applyFont="1" applyFill="1" applyBorder="1" applyAlignment="1">
      <alignment horizontal="center"/>
    </xf>
    <xf numFmtId="1" fontId="8" fillId="33" borderId="44" xfId="0" applyNumberFormat="1" applyFont="1" applyFill="1" applyBorder="1" applyAlignment="1">
      <alignment horizontal="center"/>
    </xf>
    <xf numFmtId="1" fontId="15" fillId="0" borderId="43" xfId="0" applyNumberFormat="1" applyFont="1" applyBorder="1" applyAlignment="1">
      <alignment horizontal="center"/>
    </xf>
    <xf numFmtId="1" fontId="15" fillId="0" borderId="44" xfId="0" applyNumberFormat="1" applyFont="1" applyFill="1" applyBorder="1" applyAlignment="1">
      <alignment horizontal="center"/>
    </xf>
    <xf numFmtId="1" fontId="8" fillId="0" borderId="43" xfId="0" applyNumberFormat="1" applyFont="1" applyBorder="1" applyAlignment="1">
      <alignment horizontal="center"/>
    </xf>
    <xf numFmtId="1" fontId="15" fillId="0" borderId="43" xfId="0" applyNumberFormat="1" applyFont="1" applyFill="1" applyBorder="1" applyAlignment="1">
      <alignment horizontal="center"/>
    </xf>
    <xf numFmtId="0" fontId="8" fillId="0" borderId="45" xfId="0" applyFont="1" applyBorder="1" applyAlignment="1">
      <alignment horizontal="left"/>
    </xf>
    <xf numFmtId="1" fontId="8" fillId="0" borderId="46" xfId="0" applyNumberFormat="1" applyFont="1" applyFill="1" applyBorder="1" applyAlignment="1">
      <alignment horizontal="center"/>
    </xf>
    <xf numFmtId="1" fontId="8" fillId="33" borderId="46" xfId="0" applyNumberFormat="1" applyFont="1" applyFill="1" applyBorder="1" applyAlignment="1">
      <alignment horizontal="center"/>
    </xf>
    <xf numFmtId="1" fontId="8" fillId="0" borderId="47" xfId="0" applyNumberFormat="1" applyFont="1" applyFill="1" applyBorder="1" applyAlignment="1">
      <alignment horizontal="center"/>
    </xf>
    <xf numFmtId="1" fontId="8" fillId="0" borderId="45" xfId="0" applyNumberFormat="1" applyFont="1" applyFill="1" applyBorder="1" applyAlignment="1">
      <alignment horizontal="center"/>
    </xf>
    <xf numFmtId="1" fontId="8" fillId="0" borderId="26" xfId="0" applyNumberFormat="1" applyFont="1" applyFill="1" applyBorder="1" applyAlignment="1">
      <alignment horizontal="center"/>
    </xf>
    <xf numFmtId="1" fontId="8" fillId="33" borderId="47" xfId="0" applyNumberFormat="1" applyFont="1" applyFill="1" applyBorder="1" applyAlignment="1">
      <alignment horizontal="center"/>
    </xf>
    <xf numFmtId="1" fontId="8" fillId="33" borderId="45" xfId="0" applyNumberFormat="1" applyFont="1" applyFill="1" applyBorder="1" applyAlignment="1">
      <alignment horizontal="center"/>
    </xf>
    <xf numFmtId="1" fontId="8" fillId="33" borderId="48" xfId="0" applyNumberFormat="1" applyFont="1" applyFill="1" applyBorder="1" applyAlignment="1">
      <alignment horizontal="center"/>
    </xf>
    <xf numFmtId="0" fontId="11" fillId="0" borderId="45" xfId="0" applyFont="1" applyBorder="1" applyAlignment="1">
      <alignment horizontal="left"/>
    </xf>
    <xf numFmtId="1" fontId="15" fillId="0" borderId="46" xfId="0" applyNumberFormat="1" applyFont="1" applyBorder="1" applyAlignment="1">
      <alignment horizontal="center"/>
    </xf>
    <xf numFmtId="1" fontId="15" fillId="33" borderId="46" xfId="0" applyNumberFormat="1" applyFont="1" applyFill="1" applyBorder="1" applyAlignment="1">
      <alignment horizontal="center"/>
    </xf>
    <xf numFmtId="1" fontId="15" fillId="0" borderId="47" xfId="0" applyNumberFormat="1" applyFont="1" applyBorder="1" applyAlignment="1">
      <alignment horizontal="center"/>
    </xf>
    <xf numFmtId="1" fontId="15" fillId="0" borderId="45" xfId="0" applyNumberFormat="1" applyFont="1" applyFill="1" applyBorder="1" applyAlignment="1">
      <alignment horizontal="center"/>
    </xf>
    <xf numFmtId="1" fontId="15" fillId="0" borderId="26" xfId="0" applyNumberFormat="1" applyFont="1" applyFill="1" applyBorder="1" applyAlignment="1">
      <alignment horizontal="center"/>
    </xf>
    <xf numFmtId="1" fontId="15" fillId="0" borderId="45" xfId="0" applyNumberFormat="1" applyFont="1" applyBorder="1" applyAlignment="1">
      <alignment horizontal="center"/>
    </xf>
    <xf numFmtId="1" fontId="15" fillId="33" borderId="45" xfId="0" applyNumberFormat="1" applyFont="1" applyFill="1" applyBorder="1" applyAlignment="1">
      <alignment horizontal="center"/>
    </xf>
    <xf numFmtId="1" fontId="15" fillId="33" borderId="47" xfId="0" applyNumberFormat="1" applyFont="1" applyFill="1" applyBorder="1" applyAlignment="1">
      <alignment horizontal="center"/>
    </xf>
    <xf numFmtId="1" fontId="15" fillId="33" borderId="48" xfId="0" applyNumberFormat="1" applyFont="1" applyFill="1" applyBorder="1" applyAlignment="1">
      <alignment horizontal="center"/>
    </xf>
    <xf numFmtId="1" fontId="10" fillId="0" borderId="49" xfId="0" applyNumberFormat="1" applyFont="1" applyBorder="1" applyAlignment="1">
      <alignment horizontal="center"/>
    </xf>
    <xf numFmtId="0" fontId="11" fillId="0" borderId="34" xfId="0" applyFont="1" applyBorder="1" applyAlignment="1">
      <alignment horizontal="left"/>
    </xf>
    <xf numFmtId="0" fontId="15" fillId="0" borderId="34" xfId="0" applyFont="1" applyBorder="1" applyAlignment="1">
      <alignment horizontal="center"/>
    </xf>
    <xf numFmtId="0" fontId="15" fillId="33" borderId="36" xfId="0" applyFont="1" applyFill="1" applyBorder="1" applyAlignment="1">
      <alignment horizontal="center"/>
    </xf>
    <xf numFmtId="0" fontId="15" fillId="33" borderId="34" xfId="0" applyFont="1" applyFill="1" applyBorder="1" applyAlignment="1">
      <alignment horizontal="center"/>
    </xf>
    <xf numFmtId="0" fontId="15" fillId="33" borderId="37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33" borderId="22" xfId="0" applyFont="1" applyFill="1" applyBorder="1" applyAlignment="1">
      <alignment horizontal="center"/>
    </xf>
    <xf numFmtId="1" fontId="8" fillId="33" borderId="49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5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33" borderId="49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15" fillId="33" borderId="46" xfId="0" applyFont="1" applyFill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33" borderId="47" xfId="0" applyFont="1" applyFill="1" applyBorder="1" applyAlignment="1">
      <alignment horizontal="center"/>
    </xf>
    <xf numFmtId="0" fontId="15" fillId="33" borderId="45" xfId="0" applyFont="1" applyFill="1" applyBorder="1" applyAlignment="1">
      <alignment horizontal="center"/>
    </xf>
    <xf numFmtId="0" fontId="15" fillId="33" borderId="48" xfId="0" applyFont="1" applyFill="1" applyBorder="1" applyAlignment="1">
      <alignment horizontal="center"/>
    </xf>
    <xf numFmtId="0" fontId="8" fillId="33" borderId="46" xfId="0" applyFont="1" applyFill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33" borderId="47" xfId="0" applyFont="1" applyFill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8" fillId="33" borderId="48" xfId="0" applyFont="1" applyFill="1" applyBorder="1" applyAlignment="1">
      <alignment horizontal="center"/>
    </xf>
    <xf numFmtId="1" fontId="8" fillId="0" borderId="49" xfId="0" applyNumberFormat="1" applyFont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" fontId="10" fillId="0" borderId="20" xfId="0" applyNumberFormat="1" applyFont="1" applyBorder="1" applyAlignment="1">
      <alignment horizontal="center"/>
    </xf>
    <xf numFmtId="1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8" fillId="0" borderId="51" xfId="0" applyFont="1" applyBorder="1" applyAlignment="1">
      <alignment horizontal="left"/>
    </xf>
    <xf numFmtId="0" fontId="8" fillId="33" borderId="52" xfId="0" applyFont="1" applyFill="1" applyBorder="1" applyAlignment="1">
      <alignment horizontal="center"/>
    </xf>
    <xf numFmtId="1" fontId="8" fillId="33" borderId="53" xfId="0" applyNumberFormat="1" applyFont="1" applyFill="1" applyBorder="1" applyAlignment="1">
      <alignment horizontal="center"/>
    </xf>
    <xf numFmtId="1" fontId="8" fillId="0" borderId="51" xfId="0" applyNumberFormat="1" applyFont="1" applyFill="1" applyBorder="1" applyAlignment="1">
      <alignment horizontal="center"/>
    </xf>
    <xf numFmtId="1" fontId="8" fillId="0" borderId="54" xfId="0" applyNumberFormat="1" applyFont="1" applyFill="1" applyBorder="1" applyAlignment="1">
      <alignment horizontal="center"/>
    </xf>
    <xf numFmtId="1" fontId="8" fillId="0" borderId="51" xfId="0" applyNumberFormat="1" applyFont="1" applyBorder="1" applyAlignment="1">
      <alignment horizontal="center"/>
    </xf>
    <xf numFmtId="1" fontId="8" fillId="33" borderId="51" xfId="0" applyNumberFormat="1" applyFont="1" applyFill="1" applyBorder="1" applyAlignment="1">
      <alignment horizontal="center"/>
    </xf>
    <xf numFmtId="1" fontId="8" fillId="33" borderId="55" xfId="0" applyNumberFormat="1" applyFont="1" applyFill="1" applyBorder="1" applyAlignment="1">
      <alignment horizontal="center"/>
    </xf>
    <xf numFmtId="1" fontId="17" fillId="0" borderId="20" xfId="0" applyNumberFormat="1" applyFont="1" applyBorder="1" applyAlignment="1">
      <alignment horizontal="center"/>
    </xf>
    <xf numFmtId="1" fontId="9" fillId="0" borderId="0" xfId="0" applyNumberFormat="1" applyFont="1" applyFill="1" applyBorder="1" applyAlignment="1">
      <alignment/>
    </xf>
    <xf numFmtId="0" fontId="11" fillId="4" borderId="56" xfId="0" applyFont="1" applyFill="1" applyBorder="1" applyAlignment="1">
      <alignment horizontal="left"/>
    </xf>
    <xf numFmtId="0" fontId="15" fillId="33" borderId="13" xfId="0" applyFont="1" applyFill="1" applyBorder="1" applyAlignment="1">
      <alignment horizontal="center"/>
    </xf>
    <xf numFmtId="0" fontId="15" fillId="4" borderId="56" xfId="0" applyFont="1" applyFill="1" applyBorder="1" applyAlignment="1">
      <alignment horizontal="center"/>
    </xf>
    <xf numFmtId="1" fontId="15" fillId="4" borderId="56" xfId="0" applyNumberFormat="1" applyFont="1" applyFill="1" applyBorder="1" applyAlignment="1">
      <alignment horizontal="center"/>
    </xf>
    <xf numFmtId="1" fontId="15" fillId="33" borderId="10" xfId="0" applyNumberFormat="1" applyFont="1" applyFill="1" applyBorder="1" applyAlignment="1">
      <alignment horizontal="center"/>
    </xf>
    <xf numFmtId="1" fontId="15" fillId="33" borderId="57" xfId="0" applyNumberFormat="1" applyFont="1" applyFill="1" applyBorder="1" applyAlignment="1">
      <alignment horizontal="center"/>
    </xf>
    <xf numFmtId="0" fontId="15" fillId="33" borderId="58" xfId="0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/>
    </xf>
    <xf numFmtId="1" fontId="10" fillId="4" borderId="36" xfId="0" applyNumberFormat="1" applyFont="1" applyFill="1" applyBorder="1" applyAlignment="1">
      <alignment horizontal="center"/>
    </xf>
    <xf numFmtId="0" fontId="8" fillId="0" borderId="47" xfId="0" applyFont="1" applyFill="1" applyBorder="1" applyAlignment="1">
      <alignment horizontal="left"/>
    </xf>
    <xf numFmtId="0" fontId="8" fillId="0" borderId="47" xfId="0" applyFont="1" applyFill="1" applyBorder="1" applyAlignment="1">
      <alignment horizontal="center"/>
    </xf>
    <xf numFmtId="0" fontId="8" fillId="33" borderId="59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33" borderId="60" xfId="0" applyFont="1" applyFill="1" applyBorder="1" applyAlignment="1">
      <alignment horizontal="center"/>
    </xf>
    <xf numFmtId="0" fontId="8" fillId="33" borderId="61" xfId="0" applyFont="1" applyFill="1" applyBorder="1" applyAlignment="1">
      <alignment horizontal="center"/>
    </xf>
    <xf numFmtId="1" fontId="8" fillId="0" borderId="49" xfId="0" applyNumberFormat="1" applyFont="1" applyFill="1" applyBorder="1" applyAlignment="1">
      <alignment horizontal="center"/>
    </xf>
    <xf numFmtId="1" fontId="10" fillId="9" borderId="49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/>
    </xf>
    <xf numFmtId="1" fontId="8" fillId="0" borderId="27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1" fontId="8" fillId="0" borderId="62" xfId="0" applyNumberFormat="1" applyFont="1" applyFill="1" applyBorder="1" applyAlignment="1">
      <alignment horizontal="center" vertical="center"/>
    </xf>
    <xf numFmtId="1" fontId="8" fillId="0" borderId="30" xfId="0" applyNumberFormat="1" applyFont="1" applyFill="1" applyBorder="1" applyAlignment="1">
      <alignment horizontal="center" vertical="center"/>
    </xf>
    <xf numFmtId="1" fontId="8" fillId="0" borderId="63" xfId="0" applyNumberFormat="1" applyFont="1" applyFill="1" applyBorder="1" applyAlignment="1">
      <alignment horizontal="center" vertical="center"/>
    </xf>
    <xf numFmtId="1" fontId="8" fillId="0" borderId="33" xfId="0" applyNumberFormat="1" applyFont="1" applyFill="1" applyBorder="1" applyAlignment="1">
      <alignment horizontal="center" vertical="center"/>
    </xf>
    <xf numFmtId="1" fontId="8" fillId="0" borderId="28" xfId="0" applyNumberFormat="1" applyFont="1" applyFill="1" applyBorder="1" applyAlignment="1">
      <alignment horizontal="center" vertical="center"/>
    </xf>
    <xf numFmtId="1" fontId="8" fillId="0" borderId="28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6" fillId="35" borderId="13" xfId="44" applyFont="1" applyFill="1" applyBorder="1" applyAlignment="1">
      <alignment horizontal="center"/>
      <protection/>
    </xf>
    <xf numFmtId="0" fontId="2" fillId="35" borderId="64" xfId="44" applyFont="1" applyFill="1" applyBorder="1" applyAlignment="1">
      <alignment horizontal="center" vertical="center" wrapText="1"/>
      <protection/>
    </xf>
    <xf numFmtId="2" fontId="3" fillId="35" borderId="13" xfId="0" applyNumberFormat="1" applyFont="1" applyFill="1" applyBorder="1" applyAlignment="1">
      <alignment horizontal="center"/>
    </xf>
    <xf numFmtId="2" fontId="3" fillId="35" borderId="18" xfId="0" applyNumberFormat="1" applyFont="1" applyFill="1" applyBorder="1" applyAlignment="1">
      <alignment horizontal="center"/>
    </xf>
    <xf numFmtId="2" fontId="3" fillId="35" borderId="0" xfId="0" applyNumberFormat="1" applyFont="1" applyFill="1" applyBorder="1" applyAlignment="1">
      <alignment horizontal="center"/>
    </xf>
    <xf numFmtId="2" fontId="8" fillId="35" borderId="18" xfId="0" applyNumberFormat="1" applyFont="1" applyFill="1" applyBorder="1" applyAlignment="1">
      <alignment horizontal="center"/>
    </xf>
    <xf numFmtId="2" fontId="8" fillId="35" borderId="18" xfId="44" applyNumberFormat="1" applyFont="1" applyFill="1" applyBorder="1" applyAlignment="1">
      <alignment horizontal="center"/>
      <protection/>
    </xf>
    <xf numFmtId="0" fontId="3" fillId="35" borderId="0" xfId="44" applyFont="1" applyFill="1">
      <alignment/>
      <protection/>
    </xf>
    <xf numFmtId="0" fontId="3" fillId="35" borderId="0" xfId="44" applyFont="1" applyFill="1" applyBorder="1">
      <alignment/>
      <protection/>
    </xf>
    <xf numFmtId="0" fontId="3" fillId="35" borderId="65" xfId="44" applyFont="1" applyFill="1" applyBorder="1">
      <alignment/>
      <protection/>
    </xf>
    <xf numFmtId="0" fontId="3" fillId="35" borderId="66" xfId="44" applyFont="1" applyFill="1" applyBorder="1">
      <alignment/>
      <protection/>
    </xf>
    <xf numFmtId="0" fontId="7" fillId="35" borderId="0" xfId="44" applyFont="1" applyFill="1" applyBorder="1" applyAlignment="1">
      <alignment horizontal="right"/>
      <protection/>
    </xf>
    <xf numFmtId="0" fontId="3" fillId="33" borderId="27" xfId="44" applyFont="1" applyFill="1" applyBorder="1" applyAlignment="1">
      <alignment horizontal="center" vertical="center"/>
      <protection/>
    </xf>
    <xf numFmtId="0" fontId="3" fillId="35" borderId="52" xfId="44" applyFont="1" applyFill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 wrapText="1"/>
    </xf>
    <xf numFmtId="0" fontId="3" fillId="4" borderId="67" xfId="44" applyFont="1" applyFill="1" applyBorder="1">
      <alignment/>
      <protection/>
    </xf>
    <xf numFmtId="0" fontId="3" fillId="4" borderId="68" xfId="44" applyFont="1" applyFill="1" applyBorder="1">
      <alignment/>
      <protection/>
    </xf>
    <xf numFmtId="0" fontId="59" fillId="0" borderId="0" xfId="0" applyFont="1" applyAlignment="1">
      <alignment horizontal="center"/>
    </xf>
    <xf numFmtId="0" fontId="12" fillId="9" borderId="27" xfId="44" applyFont="1" applyFill="1" applyBorder="1">
      <alignment/>
      <protection/>
    </xf>
    <xf numFmtId="0" fontId="12" fillId="35" borderId="27" xfId="44" applyFont="1" applyFill="1" applyBorder="1">
      <alignment/>
      <protection/>
    </xf>
    <xf numFmtId="1" fontId="12" fillId="9" borderId="62" xfId="44" applyNumberFormat="1" applyFont="1" applyFill="1" applyBorder="1" applyAlignment="1">
      <alignment horizontal="center"/>
      <protection/>
    </xf>
    <xf numFmtId="2" fontId="12" fillId="9" borderId="30" xfId="44" applyNumberFormat="1" applyFont="1" applyFill="1" applyBorder="1" applyAlignment="1">
      <alignment horizontal="center"/>
      <protection/>
    </xf>
    <xf numFmtId="2" fontId="12" fillId="9" borderId="63" xfId="44" applyNumberFormat="1" applyFont="1" applyFill="1" applyBorder="1" applyAlignment="1">
      <alignment horizontal="center"/>
      <protection/>
    </xf>
    <xf numFmtId="2" fontId="12" fillId="9" borderId="32" xfId="44" applyNumberFormat="1" applyFont="1" applyFill="1" applyBorder="1" applyAlignment="1">
      <alignment horizontal="center"/>
      <protection/>
    </xf>
    <xf numFmtId="2" fontId="12" fillId="35" borderId="32" xfId="44" applyNumberFormat="1" applyFont="1" applyFill="1" applyBorder="1" applyAlignment="1">
      <alignment horizontal="center"/>
      <protection/>
    </xf>
    <xf numFmtId="1" fontId="12" fillId="9" borderId="27" xfId="44" applyNumberFormat="1" applyFont="1" applyFill="1" applyBorder="1" applyAlignment="1">
      <alignment horizontal="center"/>
      <protection/>
    </xf>
    <xf numFmtId="2" fontId="12" fillId="9" borderId="33" xfId="44" applyNumberFormat="1" applyFont="1" applyFill="1" applyBorder="1" applyAlignment="1">
      <alignment horizontal="center"/>
      <protection/>
    </xf>
    <xf numFmtId="0" fontId="9" fillId="0" borderId="0" xfId="0" applyFont="1" applyFill="1" applyAlignment="1">
      <alignment/>
    </xf>
    <xf numFmtId="0" fontId="10" fillId="9" borderId="22" xfId="0" applyFont="1" applyFill="1" applyBorder="1" applyAlignment="1">
      <alignment horizontal="center" vertical="center"/>
    </xf>
    <xf numFmtId="1" fontId="10" fillId="9" borderId="22" xfId="0" applyNumberFormat="1" applyFont="1" applyFill="1" applyBorder="1" applyAlignment="1">
      <alignment horizontal="center" vertical="center"/>
    </xf>
    <xf numFmtId="1" fontId="10" fillId="9" borderId="69" xfId="0" applyNumberFormat="1" applyFont="1" applyFill="1" applyBorder="1" applyAlignment="1">
      <alignment horizontal="center" vertical="center"/>
    </xf>
    <xf numFmtId="1" fontId="10" fillId="9" borderId="57" xfId="0" applyNumberFormat="1" applyFont="1" applyFill="1" applyBorder="1" applyAlignment="1">
      <alignment horizontal="center" vertical="center"/>
    </xf>
    <xf numFmtId="1" fontId="10" fillId="9" borderId="70" xfId="0" applyNumberFormat="1" applyFont="1" applyFill="1" applyBorder="1" applyAlignment="1">
      <alignment horizontal="center" vertical="center"/>
    </xf>
    <xf numFmtId="1" fontId="10" fillId="9" borderId="0" xfId="0" applyNumberFormat="1" applyFont="1" applyFill="1" applyBorder="1" applyAlignment="1">
      <alignment horizontal="center" vertical="center"/>
    </xf>
    <xf numFmtId="0" fontId="3" fillId="33" borderId="71" xfId="44" applyFont="1" applyFill="1" applyBorder="1" applyAlignment="1">
      <alignment horizontal="center" vertical="center"/>
      <protection/>
    </xf>
    <xf numFmtId="0" fontId="3" fillId="33" borderId="54" xfId="44" applyFont="1" applyFill="1" applyBorder="1" applyAlignment="1">
      <alignment horizontal="center" vertical="center"/>
      <protection/>
    </xf>
    <xf numFmtId="0" fontId="3" fillId="33" borderId="72" xfId="44" applyFont="1" applyFill="1" applyBorder="1" applyAlignment="1">
      <alignment horizontal="center" vertical="center"/>
      <protection/>
    </xf>
    <xf numFmtId="0" fontId="2" fillId="33" borderId="51" xfId="44" applyFont="1" applyFill="1" applyBorder="1" applyAlignment="1">
      <alignment horizontal="center" vertical="center" wrapText="1"/>
      <protection/>
    </xf>
    <xf numFmtId="0" fontId="2" fillId="33" borderId="55" xfId="44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0" fontId="3" fillId="4" borderId="68" xfId="44" applyFont="1" applyFill="1" applyBorder="1" applyAlignment="1">
      <alignment vertical="center"/>
      <protection/>
    </xf>
    <xf numFmtId="164" fontId="3" fillId="0" borderId="16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0" fontId="7" fillId="33" borderId="67" xfId="44" applyFont="1" applyFill="1" applyBorder="1" applyAlignment="1">
      <alignment horizontal="right"/>
      <protection/>
    </xf>
    <xf numFmtId="1" fontId="8" fillId="33" borderId="19" xfId="0" applyNumberFormat="1" applyFont="1" applyFill="1" applyBorder="1" applyAlignment="1">
      <alignment horizontal="center"/>
    </xf>
    <xf numFmtId="2" fontId="8" fillId="33" borderId="16" xfId="0" applyNumberFormat="1" applyFont="1" applyFill="1" applyBorder="1" applyAlignment="1">
      <alignment horizontal="center"/>
    </xf>
    <xf numFmtId="164" fontId="3" fillId="33" borderId="16" xfId="44" applyNumberFormat="1" applyFont="1" applyFill="1" applyBorder="1" applyAlignment="1">
      <alignment horizontal="center"/>
      <protection/>
    </xf>
    <xf numFmtId="2" fontId="8" fillId="33" borderId="17" xfId="0" applyNumberFormat="1" applyFont="1" applyFill="1" applyBorder="1" applyAlignment="1">
      <alignment horizontal="center"/>
    </xf>
    <xf numFmtId="2" fontId="8" fillId="33" borderId="18" xfId="0" applyNumberFormat="1" applyFont="1" applyFill="1" applyBorder="1" applyAlignment="1">
      <alignment horizontal="center"/>
    </xf>
    <xf numFmtId="164" fontId="8" fillId="33" borderId="16" xfId="0" applyNumberFormat="1" applyFont="1" applyFill="1" applyBorder="1" applyAlignment="1">
      <alignment horizontal="center"/>
    </xf>
    <xf numFmtId="2" fontId="8" fillId="33" borderId="44" xfId="0" applyNumberFormat="1" applyFont="1" applyFill="1" applyBorder="1" applyAlignment="1">
      <alignment horizontal="center"/>
    </xf>
    <xf numFmtId="2" fontId="8" fillId="33" borderId="20" xfId="0" applyNumberFormat="1" applyFont="1" applyFill="1" applyBorder="1" applyAlignment="1">
      <alignment horizontal="center"/>
    </xf>
    <xf numFmtId="0" fontId="7" fillId="33" borderId="68" xfId="44" applyFont="1" applyFill="1" applyBorder="1" applyAlignment="1">
      <alignment horizontal="right"/>
      <protection/>
    </xf>
    <xf numFmtId="0" fontId="8" fillId="33" borderId="19" xfId="44" applyNumberFormat="1" applyFont="1" applyFill="1" applyBorder="1" applyAlignment="1">
      <alignment horizontal="center"/>
      <protection/>
    </xf>
    <xf numFmtId="2" fontId="8" fillId="33" borderId="16" xfId="44" applyNumberFormat="1" applyFont="1" applyFill="1" applyBorder="1" applyAlignment="1">
      <alignment horizontal="center"/>
      <protection/>
    </xf>
    <xf numFmtId="2" fontId="8" fillId="33" borderId="17" xfId="44" applyNumberFormat="1" applyFont="1" applyFill="1" applyBorder="1" applyAlignment="1">
      <alignment horizontal="center"/>
      <protection/>
    </xf>
    <xf numFmtId="2" fontId="8" fillId="33" borderId="18" xfId="44" applyNumberFormat="1" applyFont="1" applyFill="1" applyBorder="1" applyAlignment="1">
      <alignment horizontal="center"/>
      <protection/>
    </xf>
    <xf numFmtId="1" fontId="8" fillId="33" borderId="43" xfId="44" applyNumberFormat="1" applyFont="1" applyFill="1" applyBorder="1" applyAlignment="1">
      <alignment horizontal="center"/>
      <protection/>
    </xf>
    <xf numFmtId="164" fontId="8" fillId="33" borderId="16" xfId="44" applyNumberFormat="1" applyFont="1" applyFill="1" applyBorder="1" applyAlignment="1">
      <alignment horizontal="center"/>
      <protection/>
    </xf>
    <xf numFmtId="2" fontId="8" fillId="33" borderId="44" xfId="44" applyNumberFormat="1" applyFont="1" applyFill="1" applyBorder="1" applyAlignment="1">
      <alignment horizontal="center"/>
      <protection/>
    </xf>
    <xf numFmtId="2" fontId="8" fillId="33" borderId="20" xfId="44" applyNumberFormat="1" applyFont="1" applyFill="1" applyBorder="1" applyAlignment="1">
      <alignment horizontal="center"/>
      <protection/>
    </xf>
    <xf numFmtId="2" fontId="3" fillId="36" borderId="16" xfId="0" applyNumberFormat="1" applyFont="1" applyFill="1" applyBorder="1" applyAlignment="1">
      <alignment horizontal="center"/>
    </xf>
    <xf numFmtId="164" fontId="3" fillId="36" borderId="16" xfId="0" applyNumberFormat="1" applyFont="1" applyFill="1" applyBorder="1" applyAlignment="1">
      <alignment horizontal="center"/>
    </xf>
    <xf numFmtId="2" fontId="3" fillId="36" borderId="26" xfId="0" applyNumberFormat="1" applyFont="1" applyFill="1" applyBorder="1" applyAlignment="1">
      <alignment horizontal="center"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3" fillId="0" borderId="0" xfId="0" applyFont="1" applyAlignment="1">
      <alignment vertical="center"/>
    </xf>
    <xf numFmtId="0" fontId="6" fillId="4" borderId="27" xfId="44" applyFont="1" applyFill="1" applyBorder="1" applyAlignment="1">
      <alignment horizontal="center" vertical="center"/>
      <protection/>
    </xf>
    <xf numFmtId="0" fontId="6" fillId="4" borderId="32" xfId="44" applyFont="1" applyFill="1" applyBorder="1" applyAlignment="1">
      <alignment horizontal="center" vertical="center"/>
      <protection/>
    </xf>
    <xf numFmtId="0" fontId="6" fillId="4" borderId="33" xfId="44" applyFont="1" applyFill="1" applyBorder="1" applyAlignment="1">
      <alignment horizontal="center" vertical="center"/>
      <protection/>
    </xf>
    <xf numFmtId="0" fontId="59" fillId="36" borderId="0" xfId="0" applyFont="1" applyFill="1" applyAlignment="1">
      <alignment horizontal="center" vertical="center"/>
    </xf>
    <xf numFmtId="0" fontId="21" fillId="10" borderId="0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60" fillId="36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0" fillId="16" borderId="0" xfId="51" applyFont="1" applyFill="1" applyBorder="1" applyAlignment="1">
      <alignment horizontal="center" vertical="center"/>
      <protection/>
    </xf>
    <xf numFmtId="0" fontId="11" fillId="7" borderId="0" xfId="51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3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0</xdr:col>
      <xdr:colOff>1047750</xdr:colOff>
      <xdr:row>4</xdr:row>
      <xdr:rowOff>342900</xdr:rowOff>
    </xdr:to>
    <xdr:pic>
      <xdr:nvPicPr>
        <xdr:cNvPr id="1" name="Image 1" descr="24_2014_dordog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000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1257300</xdr:colOff>
      <xdr:row>3</xdr:row>
      <xdr:rowOff>361950</xdr:rowOff>
    </xdr:to>
    <xdr:pic>
      <xdr:nvPicPr>
        <xdr:cNvPr id="1" name="Image 1" descr="24_2014_dordog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2287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8:N32" comment="" totalsRowShown="0">
  <tableColumns count="14">
    <tableColumn id="1" name="ETABLISSEMENTS"/>
    <tableColumn id="2" name="3ème Prépa Pro"/>
    <tableColumn id="3" name="UPE2A"/>
    <tableColumn id="4" name="CAP"/>
    <tableColumn id="5" name="2nde Pro"/>
    <tableColumn id="6" name="1ère Pro"/>
    <tableColumn id="7" name="Ter Pro"/>
    <tableColumn id="8" name="BMA"/>
    <tableColumn id="9" name="Mention complémentaire"/>
    <tableColumn id="10" name="1ère BTS "/>
    <tableColumn id="11" name="2nde BTS"/>
    <tableColumn id="12" name="ULIS"/>
    <tableColumn id="13" name="SEGPA"/>
    <tableColumn id="14" name="TOT. effectifs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2"/>
  <sheetViews>
    <sheetView tabSelected="1" zoomScale="110" zoomScaleNormal="110" zoomScalePageLayoutView="0" workbookViewId="0" topLeftCell="A1">
      <selection activeCell="N14" sqref="N14"/>
    </sheetView>
  </sheetViews>
  <sheetFormatPr defaultColWidth="11.421875" defaultRowHeight="15"/>
  <cols>
    <col min="1" max="1" width="28.140625" style="2" bestFit="1" customWidth="1"/>
    <col min="2" max="2" width="0.5625" style="2" customWidth="1"/>
    <col min="3" max="5" width="8.421875" style="2" bestFit="1" customWidth="1"/>
    <col min="6" max="6" width="7.28125" style="2" bestFit="1" customWidth="1"/>
    <col min="7" max="7" width="7.140625" style="2" bestFit="1" customWidth="1"/>
    <col min="8" max="8" width="6.28125" style="2" bestFit="1" customWidth="1"/>
    <col min="9" max="9" width="9.28125" style="2" bestFit="1" customWidth="1"/>
    <col min="10" max="10" width="0.71875" style="2" customWidth="1"/>
    <col min="11" max="13" width="8.7109375" style="2" bestFit="1" customWidth="1"/>
    <col min="14" max="14" width="7.57421875" style="2" bestFit="1" customWidth="1"/>
    <col min="15" max="15" width="6.140625" style="2" bestFit="1" customWidth="1"/>
    <col min="16" max="16" width="6.7109375" style="2" bestFit="1" customWidth="1"/>
    <col min="17" max="17" width="9.140625" style="2" customWidth="1"/>
    <col min="18" max="16384" width="11.421875" style="2" customWidth="1"/>
  </cols>
  <sheetData>
    <row r="2" spans="1:16" ht="12.75">
      <c r="A2" s="1"/>
      <c r="B2" s="1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</row>
    <row r="3" spans="2:16" ht="21.75" customHeight="1">
      <c r="B3" s="1"/>
      <c r="C3" s="315" t="s">
        <v>58</v>
      </c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</row>
    <row r="4" spans="1:16" ht="12.75">
      <c r="A4" s="3"/>
      <c r="B4" s="242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</row>
    <row r="5" spans="1:16" ht="27" customHeight="1">
      <c r="A5" s="258"/>
      <c r="B5" s="258"/>
      <c r="C5" s="316" t="s">
        <v>48</v>
      </c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</row>
    <row r="6" spans="1:16" ht="19.5" customHeight="1">
      <c r="A6" s="283" t="s">
        <v>51</v>
      </c>
      <c r="B6" s="258"/>
      <c r="C6" s="317" t="s">
        <v>15</v>
      </c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</row>
    <row r="7" spans="1:11" ht="13.5" thickBot="1">
      <c r="A7" s="1" t="s">
        <v>59</v>
      </c>
      <c r="B7" s="4"/>
      <c r="C7" s="5"/>
      <c r="D7" s="5"/>
      <c r="E7" s="6"/>
      <c r="F7" s="6"/>
      <c r="G7" s="6"/>
      <c r="H7" s="6"/>
      <c r="I7" s="6"/>
      <c r="J7" s="6"/>
      <c r="K7" s="6"/>
    </row>
    <row r="8" spans="1:17" ht="18" customHeight="1" thickBot="1">
      <c r="A8" s="4"/>
      <c r="B8" s="251"/>
      <c r="C8" s="312" t="s">
        <v>43</v>
      </c>
      <c r="D8" s="313"/>
      <c r="E8" s="313"/>
      <c r="F8" s="313"/>
      <c r="G8" s="313"/>
      <c r="H8" s="313"/>
      <c r="I8" s="314"/>
      <c r="J8" s="244"/>
      <c r="K8" s="312" t="s">
        <v>44</v>
      </c>
      <c r="L8" s="313"/>
      <c r="M8" s="313"/>
      <c r="N8" s="313"/>
      <c r="O8" s="313"/>
      <c r="P8" s="313"/>
      <c r="Q8" s="314"/>
    </row>
    <row r="9" spans="1:17" ht="34.5" thickBot="1">
      <c r="A9" s="256" t="s">
        <v>0</v>
      </c>
      <c r="B9" s="257"/>
      <c r="C9" s="278" t="s">
        <v>50</v>
      </c>
      <c r="D9" s="279" t="s">
        <v>1</v>
      </c>
      <c r="E9" s="279" t="s">
        <v>2</v>
      </c>
      <c r="F9" s="279" t="s">
        <v>3</v>
      </c>
      <c r="G9" s="279" t="s">
        <v>53</v>
      </c>
      <c r="H9" s="280" t="s">
        <v>4</v>
      </c>
      <c r="I9" s="281" t="s">
        <v>5</v>
      </c>
      <c r="J9" s="245"/>
      <c r="K9" s="278" t="s">
        <v>50</v>
      </c>
      <c r="L9" s="279" t="s">
        <v>1</v>
      </c>
      <c r="M9" s="279" t="s">
        <v>2</v>
      </c>
      <c r="N9" s="279" t="s">
        <v>3</v>
      </c>
      <c r="O9" s="279" t="s">
        <v>53</v>
      </c>
      <c r="P9" s="280" t="s">
        <v>4</v>
      </c>
      <c r="Q9" s="282" t="s">
        <v>5</v>
      </c>
    </row>
    <row r="10" spans="1:17" ht="12.75">
      <c r="A10" s="259" t="s">
        <v>56</v>
      </c>
      <c r="B10" s="252"/>
      <c r="C10" s="7">
        <v>316</v>
      </c>
      <c r="D10" s="8">
        <v>784</v>
      </c>
      <c r="E10" s="9">
        <v>720</v>
      </c>
      <c r="F10" s="9">
        <v>64</v>
      </c>
      <c r="G10" s="10">
        <f>F10/D10%</f>
        <v>8.16326530612245</v>
      </c>
      <c r="H10" s="11">
        <v>3.5</v>
      </c>
      <c r="I10" s="12"/>
      <c r="J10" s="246"/>
      <c r="K10" s="13">
        <v>297</v>
      </c>
      <c r="L10" s="14">
        <v>773.5</v>
      </c>
      <c r="M10" s="14">
        <v>710</v>
      </c>
      <c r="N10" s="14">
        <v>63.5</v>
      </c>
      <c r="O10" s="15">
        <f aca="true" t="shared" si="0" ref="O10:O24">N10/L10%</f>
        <v>8.209437621202326</v>
      </c>
      <c r="P10" s="11">
        <v>3.5</v>
      </c>
      <c r="Q10" s="16"/>
    </row>
    <row r="11" spans="1:17" ht="12.75">
      <c r="A11" s="260" t="s">
        <v>55</v>
      </c>
      <c r="B11" s="253"/>
      <c r="C11" s="17">
        <v>463</v>
      </c>
      <c r="D11" s="18">
        <v>1016</v>
      </c>
      <c r="E11" s="19">
        <v>926</v>
      </c>
      <c r="F11" s="19">
        <v>90</v>
      </c>
      <c r="G11" s="20">
        <f aca="true" t="shared" si="1" ref="G11:G22">F11/D11%</f>
        <v>8.858267716535433</v>
      </c>
      <c r="H11" s="21">
        <v>7.5</v>
      </c>
      <c r="I11" s="22"/>
      <c r="J11" s="247"/>
      <c r="K11" s="23">
        <v>483</v>
      </c>
      <c r="L11" s="24">
        <v>1053.75</v>
      </c>
      <c r="M11" s="24">
        <v>960</v>
      </c>
      <c r="N11" s="24">
        <v>93.75</v>
      </c>
      <c r="O11" s="25">
        <f t="shared" si="0"/>
        <v>8.896797153024911</v>
      </c>
      <c r="P11" s="21">
        <v>7.5</v>
      </c>
      <c r="Q11" s="26"/>
    </row>
    <row r="12" spans="1:17" ht="12.75">
      <c r="A12" s="260" t="s">
        <v>6</v>
      </c>
      <c r="B12" s="253"/>
      <c r="C12" s="17">
        <v>126</v>
      </c>
      <c r="D12" s="18">
        <v>433</v>
      </c>
      <c r="E12" s="19">
        <v>422</v>
      </c>
      <c r="F12" s="19">
        <v>11</v>
      </c>
      <c r="G12" s="20">
        <f t="shared" si="1"/>
        <v>2.540415704387991</v>
      </c>
      <c r="H12" s="21">
        <v>1.75</v>
      </c>
      <c r="I12" s="22"/>
      <c r="J12" s="247"/>
      <c r="K12" s="23">
        <v>131</v>
      </c>
      <c r="L12" s="24">
        <v>448</v>
      </c>
      <c r="M12" s="24">
        <v>436</v>
      </c>
      <c r="N12" s="24">
        <v>12</v>
      </c>
      <c r="O12" s="25">
        <f t="shared" si="0"/>
        <v>2.6785714285714284</v>
      </c>
      <c r="P12" s="21">
        <v>1.75</v>
      </c>
      <c r="Q12" s="26"/>
    </row>
    <row r="13" spans="1:17" ht="12.75">
      <c r="A13" s="260" t="s">
        <v>7</v>
      </c>
      <c r="B13" s="253"/>
      <c r="C13" s="17">
        <v>313</v>
      </c>
      <c r="D13" s="18">
        <v>746</v>
      </c>
      <c r="E13" s="19">
        <v>726</v>
      </c>
      <c r="F13" s="19">
        <v>20</v>
      </c>
      <c r="G13" s="20">
        <f t="shared" si="1"/>
        <v>2.680965147453083</v>
      </c>
      <c r="H13" s="21">
        <v>4.5</v>
      </c>
      <c r="I13" s="22"/>
      <c r="J13" s="247"/>
      <c r="K13" s="23">
        <v>313</v>
      </c>
      <c r="L13" s="306">
        <v>751.5</v>
      </c>
      <c r="M13" s="306">
        <v>726</v>
      </c>
      <c r="N13" s="306">
        <v>25.5</v>
      </c>
      <c r="O13" s="307">
        <f t="shared" si="0"/>
        <v>3.3932135728542914</v>
      </c>
      <c r="P13" s="21">
        <v>4.5</v>
      </c>
      <c r="Q13" s="26"/>
    </row>
    <row r="14" spans="1:17" ht="12.75">
      <c r="A14" s="260" t="s">
        <v>8</v>
      </c>
      <c r="B14" s="253"/>
      <c r="C14" s="17">
        <v>462</v>
      </c>
      <c r="D14" s="18">
        <v>837</v>
      </c>
      <c r="E14" s="19">
        <v>799</v>
      </c>
      <c r="F14" s="19">
        <v>38</v>
      </c>
      <c r="G14" s="20">
        <f t="shared" si="1"/>
        <v>4.540023894862605</v>
      </c>
      <c r="H14" s="21">
        <v>6</v>
      </c>
      <c r="I14" s="22"/>
      <c r="J14" s="247"/>
      <c r="K14" s="23">
        <v>473</v>
      </c>
      <c r="L14" s="24">
        <v>848.7</v>
      </c>
      <c r="M14" s="24">
        <v>810</v>
      </c>
      <c r="N14" s="24">
        <v>38.7</v>
      </c>
      <c r="O14" s="25">
        <f t="shared" si="0"/>
        <v>4.559915164369035</v>
      </c>
      <c r="P14" s="21">
        <v>6</v>
      </c>
      <c r="Q14" s="26"/>
    </row>
    <row r="15" spans="1:17" ht="12.75">
      <c r="A15" s="260" t="s">
        <v>54</v>
      </c>
      <c r="B15" s="253"/>
      <c r="C15" s="17">
        <v>248</v>
      </c>
      <c r="D15" s="18">
        <v>606</v>
      </c>
      <c r="E15" s="19">
        <v>588</v>
      </c>
      <c r="F15" s="19">
        <v>18</v>
      </c>
      <c r="G15" s="20">
        <f t="shared" si="1"/>
        <v>2.9702970297029703</v>
      </c>
      <c r="H15" s="21">
        <v>4.75</v>
      </c>
      <c r="I15" s="22"/>
      <c r="J15" s="247"/>
      <c r="K15" s="23">
        <v>257</v>
      </c>
      <c r="L15" s="24">
        <v>620.3</v>
      </c>
      <c r="M15" s="24">
        <v>601</v>
      </c>
      <c r="N15" s="24">
        <v>19.3</v>
      </c>
      <c r="O15" s="25">
        <f t="shared" si="0"/>
        <v>3.1113977107851043</v>
      </c>
      <c r="P15" s="21">
        <v>4.75</v>
      </c>
      <c r="Q15" s="26"/>
    </row>
    <row r="16" spans="1:17" ht="12.75">
      <c r="A16" s="260" t="s">
        <v>9</v>
      </c>
      <c r="B16" s="253"/>
      <c r="C16" s="17">
        <v>365</v>
      </c>
      <c r="D16" s="18">
        <v>887</v>
      </c>
      <c r="E16" s="19">
        <v>825</v>
      </c>
      <c r="F16" s="19">
        <v>62</v>
      </c>
      <c r="G16" s="20">
        <f t="shared" si="1"/>
        <v>6.989853438556934</v>
      </c>
      <c r="H16" s="21">
        <v>7.25</v>
      </c>
      <c r="I16" s="22"/>
      <c r="J16" s="247"/>
      <c r="K16" s="23">
        <v>343</v>
      </c>
      <c r="L16" s="306">
        <v>824</v>
      </c>
      <c r="M16" s="306">
        <v>757</v>
      </c>
      <c r="N16" s="306">
        <v>67</v>
      </c>
      <c r="O16" s="307">
        <f t="shared" si="0"/>
        <v>8.131067961165048</v>
      </c>
      <c r="P16" s="21">
        <v>7.25</v>
      </c>
      <c r="Q16" s="26"/>
    </row>
    <row r="17" spans="1:17" ht="12.75">
      <c r="A17" s="260" t="s">
        <v>10</v>
      </c>
      <c r="B17" s="254"/>
      <c r="C17" s="27">
        <v>186</v>
      </c>
      <c r="D17" s="18">
        <v>585</v>
      </c>
      <c r="E17" s="19">
        <v>559</v>
      </c>
      <c r="F17" s="19">
        <v>26</v>
      </c>
      <c r="G17" s="20">
        <f t="shared" si="1"/>
        <v>4.444444444444445</v>
      </c>
      <c r="H17" s="21">
        <v>3.75</v>
      </c>
      <c r="I17" s="28"/>
      <c r="J17" s="248"/>
      <c r="K17" s="29">
        <v>178</v>
      </c>
      <c r="L17" s="306">
        <v>560.15</v>
      </c>
      <c r="M17" s="306">
        <v>534</v>
      </c>
      <c r="N17" s="306">
        <v>26.15</v>
      </c>
      <c r="O17" s="307">
        <f t="shared" si="0"/>
        <v>4.668392394894225</v>
      </c>
      <c r="P17" s="21">
        <v>3.75</v>
      </c>
      <c r="Q17" s="26"/>
    </row>
    <row r="18" spans="1:17" ht="12.75">
      <c r="A18" s="288" t="s">
        <v>45</v>
      </c>
      <c r="B18" s="255"/>
      <c r="C18" s="289">
        <f>SUM(C10:C17)</f>
        <v>2479</v>
      </c>
      <c r="D18" s="290">
        <f>SUM(D10:D17)</f>
        <v>5894</v>
      </c>
      <c r="E18" s="290">
        <f>SUM(E10:E17)</f>
        <v>5565</v>
      </c>
      <c r="F18" s="290">
        <f>SUM(F10:F17)</f>
        <v>329</v>
      </c>
      <c r="G18" s="291">
        <f t="shared" si="1"/>
        <v>5.581947743467934</v>
      </c>
      <c r="H18" s="292">
        <f>SUM(H10:H17)</f>
        <v>39</v>
      </c>
      <c r="I18" s="293"/>
      <c r="J18" s="249"/>
      <c r="K18" s="124">
        <f aca="true" t="shared" si="2" ref="K18:P18">SUM(K10:K17)</f>
        <v>2475</v>
      </c>
      <c r="L18" s="290">
        <f t="shared" si="2"/>
        <v>5879.9</v>
      </c>
      <c r="M18" s="290">
        <f>SUM(M10:M17)</f>
        <v>5534</v>
      </c>
      <c r="N18" s="290">
        <f t="shared" si="2"/>
        <v>345.9</v>
      </c>
      <c r="O18" s="294">
        <f t="shared" si="0"/>
        <v>5.882753108046055</v>
      </c>
      <c r="P18" s="295">
        <f t="shared" si="2"/>
        <v>39</v>
      </c>
      <c r="Q18" s="296"/>
    </row>
    <row r="19" spans="1:17" ht="12.75">
      <c r="A19" s="260" t="s">
        <v>11</v>
      </c>
      <c r="B19" s="252"/>
      <c r="C19" s="30">
        <v>86</v>
      </c>
      <c r="D19" s="18">
        <v>142</v>
      </c>
      <c r="E19" s="19">
        <v>120</v>
      </c>
      <c r="F19" s="19">
        <v>22</v>
      </c>
      <c r="G19" s="20">
        <f t="shared" si="1"/>
        <v>15.492957746478874</v>
      </c>
      <c r="H19" s="21">
        <v>0</v>
      </c>
      <c r="I19" s="28"/>
      <c r="J19" s="248"/>
      <c r="K19" s="29">
        <v>83</v>
      </c>
      <c r="L19" s="24">
        <v>145</v>
      </c>
      <c r="M19" s="24">
        <v>122</v>
      </c>
      <c r="N19" s="24">
        <v>23</v>
      </c>
      <c r="O19" s="25">
        <f t="shared" si="0"/>
        <v>15.862068965517242</v>
      </c>
      <c r="P19" s="21">
        <v>0</v>
      </c>
      <c r="Q19" s="26"/>
    </row>
    <row r="20" spans="1:17" ht="12.75">
      <c r="A20" s="260" t="s">
        <v>12</v>
      </c>
      <c r="B20" s="252"/>
      <c r="C20" s="30">
        <v>134</v>
      </c>
      <c r="D20" s="18">
        <v>365</v>
      </c>
      <c r="E20" s="19">
        <v>342</v>
      </c>
      <c r="F20" s="19">
        <v>23</v>
      </c>
      <c r="G20" s="20">
        <f t="shared" si="1"/>
        <v>6.301369863013699</v>
      </c>
      <c r="H20" s="21">
        <f>0+1</f>
        <v>1</v>
      </c>
      <c r="I20" s="22"/>
      <c r="J20" s="247"/>
      <c r="K20" s="23">
        <v>146</v>
      </c>
      <c r="L20" s="19">
        <v>359.15</v>
      </c>
      <c r="M20" s="19">
        <v>337</v>
      </c>
      <c r="N20" s="19">
        <v>22.15</v>
      </c>
      <c r="O20" s="286">
        <f t="shared" si="0"/>
        <v>6.167339551719337</v>
      </c>
      <c r="P20" s="21">
        <f>0+1</f>
        <v>1</v>
      </c>
      <c r="Q20" s="26"/>
    </row>
    <row r="21" spans="1:17" ht="12.75">
      <c r="A21" s="260" t="s">
        <v>13</v>
      </c>
      <c r="B21" s="252"/>
      <c r="C21" s="30">
        <v>67</v>
      </c>
      <c r="D21" s="18">
        <v>133</v>
      </c>
      <c r="E21" s="19">
        <v>123</v>
      </c>
      <c r="F21" s="19">
        <v>10</v>
      </c>
      <c r="G21" s="20">
        <f t="shared" si="1"/>
        <v>7.518796992481203</v>
      </c>
      <c r="H21" s="21">
        <v>0</v>
      </c>
      <c r="I21" s="28"/>
      <c r="J21" s="248"/>
      <c r="K21" s="29">
        <v>72</v>
      </c>
      <c r="L21" s="24">
        <v>140.55</v>
      </c>
      <c r="M21" s="24">
        <v>130</v>
      </c>
      <c r="N21" s="24">
        <v>10.55</v>
      </c>
      <c r="O21" s="25">
        <f t="shared" si="0"/>
        <v>7.506225542511562</v>
      </c>
      <c r="P21" s="21">
        <v>0</v>
      </c>
      <c r="Q21" s="26"/>
    </row>
    <row r="22" spans="1:17" ht="12.75">
      <c r="A22" s="297" t="s">
        <v>46</v>
      </c>
      <c r="B22" s="255"/>
      <c r="C22" s="298">
        <f>SUM(C19:C21)</f>
        <v>287</v>
      </c>
      <c r="D22" s="299">
        <f>SUM(D19:D21)</f>
        <v>640</v>
      </c>
      <c r="E22" s="299">
        <f>SUM(E19:E21)</f>
        <v>585</v>
      </c>
      <c r="F22" s="299">
        <f>SUM(F19:F21)</f>
        <v>55</v>
      </c>
      <c r="G22" s="291">
        <f t="shared" si="1"/>
        <v>8.59375</v>
      </c>
      <c r="H22" s="300">
        <f>SUM(H19:H21)</f>
        <v>1</v>
      </c>
      <c r="I22" s="301"/>
      <c r="J22" s="250"/>
      <c r="K22" s="302">
        <f aca="true" t="shared" si="3" ref="K22:P22">SUM(K19:K21)</f>
        <v>301</v>
      </c>
      <c r="L22" s="299">
        <f t="shared" si="3"/>
        <v>644.7</v>
      </c>
      <c r="M22" s="299">
        <f t="shared" si="3"/>
        <v>589</v>
      </c>
      <c r="N22" s="299">
        <f t="shared" si="3"/>
        <v>55.7</v>
      </c>
      <c r="O22" s="303">
        <f t="shared" si="0"/>
        <v>8.639677369319063</v>
      </c>
      <c r="P22" s="304">
        <f t="shared" si="3"/>
        <v>1</v>
      </c>
      <c r="Q22" s="305"/>
    </row>
    <row r="23" spans="1:17" ht="13.5" thickBot="1">
      <c r="A23" s="285" t="s">
        <v>47</v>
      </c>
      <c r="B23" s="252"/>
      <c r="C23" s="31">
        <v>126</v>
      </c>
      <c r="D23" s="32">
        <v>538</v>
      </c>
      <c r="E23" s="32">
        <v>489</v>
      </c>
      <c r="F23" s="32">
        <v>49</v>
      </c>
      <c r="G23" s="33">
        <f>F23/D23%</f>
        <v>9.107806691449815</v>
      </c>
      <c r="H23" s="34">
        <v>2</v>
      </c>
      <c r="I23" s="28">
        <v>94.5</v>
      </c>
      <c r="J23" s="248"/>
      <c r="K23" s="29">
        <v>112</v>
      </c>
      <c r="L23" s="35">
        <v>723.5</v>
      </c>
      <c r="M23" s="308">
        <v>697</v>
      </c>
      <c r="N23" s="308">
        <v>26.5</v>
      </c>
      <c r="O23" s="36">
        <f t="shared" si="0"/>
        <v>3.6627505183137523</v>
      </c>
      <c r="P23" s="37">
        <v>2</v>
      </c>
      <c r="Q23" s="37">
        <v>65.5</v>
      </c>
    </row>
    <row r="24" spans="1:17" ht="15.75" thickBot="1">
      <c r="A24" s="262" t="s">
        <v>14</v>
      </c>
      <c r="B24" s="263"/>
      <c r="C24" s="264">
        <f>C23+C22+C18</f>
        <v>2892</v>
      </c>
      <c r="D24" s="265">
        <f>D23+D22+D18</f>
        <v>7072</v>
      </c>
      <c r="E24" s="265">
        <f>E23+E22+E18</f>
        <v>6639</v>
      </c>
      <c r="F24" s="265">
        <f>F23+F22+F18</f>
        <v>433</v>
      </c>
      <c r="G24" s="265">
        <f>F24/D24%</f>
        <v>6.122737556561086</v>
      </c>
      <c r="H24" s="266">
        <f>H23+H22+H18</f>
        <v>42</v>
      </c>
      <c r="I24" s="267">
        <f>SUM(I23)</f>
        <v>94.5</v>
      </c>
      <c r="J24" s="268"/>
      <c r="K24" s="269">
        <f aca="true" t="shared" si="4" ref="K24:P24">K23+K22+K18</f>
        <v>2888</v>
      </c>
      <c r="L24" s="265">
        <f t="shared" si="4"/>
        <v>7248.099999999999</v>
      </c>
      <c r="M24" s="265">
        <f t="shared" si="4"/>
        <v>6820</v>
      </c>
      <c r="N24" s="265">
        <f t="shared" si="4"/>
        <v>428.09999999999997</v>
      </c>
      <c r="O24" s="265">
        <f t="shared" si="0"/>
        <v>5.9063754639146815</v>
      </c>
      <c r="P24" s="270">
        <f t="shared" si="4"/>
        <v>42</v>
      </c>
      <c r="Q24" s="270">
        <f>SUM(Q23)</f>
        <v>65.5</v>
      </c>
    </row>
    <row r="25" spans="1:16" ht="12.75">
      <c r="A25" s="243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</row>
    <row r="26" spans="3:14" ht="12.75">
      <c r="C26" s="38"/>
      <c r="D26" s="38"/>
      <c r="E26" s="38"/>
      <c r="K26" s="310" t="s">
        <v>57</v>
      </c>
      <c r="L26" s="309"/>
      <c r="M26" s="309"/>
      <c r="N26" s="243"/>
    </row>
    <row r="27" spans="3:13" ht="12.75">
      <c r="C27" s="38"/>
      <c r="D27" s="38"/>
      <c r="E27" s="38"/>
      <c r="M27" s="287"/>
    </row>
    <row r="28" spans="3:13" ht="12.75">
      <c r="C28" s="38"/>
      <c r="D28" s="38"/>
      <c r="E28" s="38"/>
      <c r="M28" s="287"/>
    </row>
    <row r="29" spans="3:5" ht="12.75">
      <c r="C29" s="38"/>
      <c r="D29" s="38"/>
      <c r="E29" s="38"/>
    </row>
    <row r="30" spans="3:5" ht="12.75">
      <c r="C30" s="39"/>
      <c r="D30" s="39"/>
      <c r="E30" s="38"/>
    </row>
    <row r="31" spans="3:5" ht="12.75">
      <c r="C31" s="38"/>
      <c r="D31" s="38"/>
      <c r="E31" s="38"/>
    </row>
    <row r="32" spans="3:5" ht="12.75">
      <c r="C32" s="39"/>
      <c r="D32" s="39"/>
      <c r="E32" s="38"/>
    </row>
  </sheetData>
  <sheetProtection/>
  <mergeCells count="5">
    <mergeCell ref="C8:I8"/>
    <mergeCell ref="C3:P3"/>
    <mergeCell ref="C5:P5"/>
    <mergeCell ref="C6:P6"/>
    <mergeCell ref="K8:Q8"/>
  </mergeCells>
  <printOptions/>
  <pageMargins left="0.23622047244094488" right="0.23622047244094488" top="0.3543307086614173" bottom="0.3543307086614173" header="0.31496062992125984" footer="0.31496062992125984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1"/>
  <sheetViews>
    <sheetView zoomScale="80" zoomScaleNormal="80" zoomScalePageLayoutView="0" workbookViewId="0" topLeftCell="A1">
      <selection activeCell="O17" sqref="O17"/>
    </sheetView>
  </sheetViews>
  <sheetFormatPr defaultColWidth="13.421875" defaultRowHeight="15"/>
  <cols>
    <col min="1" max="1" width="50.8515625" style="40" bestFit="1" customWidth="1"/>
    <col min="2" max="8" width="10.7109375" style="40" customWidth="1"/>
    <col min="9" max="9" width="10.421875" style="40" customWidth="1"/>
    <col min="10" max="13" width="10.7109375" style="40" customWidth="1"/>
    <col min="14" max="14" width="21.00390625" style="40" bestFit="1" customWidth="1"/>
    <col min="15" max="255" width="13.421875" style="40" customWidth="1"/>
    <col min="256" max="16384" width="47.8515625" style="40" bestFit="1" customWidth="1"/>
  </cols>
  <sheetData>
    <row r="1" spans="1:14" ht="23.25">
      <c r="A1" s="2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2" spans="1:16" ht="30.75" customHeight="1">
      <c r="A2" s="1"/>
      <c r="B2" s="318" t="s">
        <v>58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261"/>
      <c r="P2" s="261"/>
    </row>
    <row r="3" spans="1:14" ht="23.25">
      <c r="A3" s="2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</row>
    <row r="4" spans="1:17" ht="30" customHeight="1">
      <c r="A4" s="242"/>
      <c r="B4" s="320" t="s">
        <v>49</v>
      </c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41"/>
      <c r="P4" s="41"/>
      <c r="Q4" s="41"/>
    </row>
    <row r="5" spans="1:17" ht="23.25" customHeight="1">
      <c r="A5" s="284" t="s">
        <v>51</v>
      </c>
      <c r="B5" s="321" t="s">
        <v>15</v>
      </c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42"/>
      <c r="P5" s="42"/>
      <c r="Q5" s="42"/>
    </row>
    <row r="6" spans="1:13" ht="23.25">
      <c r="A6" s="311" t="s">
        <v>59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2:13" ht="12.75" customHeight="1" thickBot="1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7" s="57" customFormat="1" ht="48" customHeight="1" thickBot="1">
      <c r="A8" s="44" t="s">
        <v>16</v>
      </c>
      <c r="B8" s="45" t="s">
        <v>17</v>
      </c>
      <c r="C8" s="45" t="s">
        <v>18</v>
      </c>
      <c r="D8" s="46" t="s">
        <v>19</v>
      </c>
      <c r="E8" s="47" t="s">
        <v>20</v>
      </c>
      <c r="F8" s="48" t="s">
        <v>21</v>
      </c>
      <c r="G8" s="49" t="s">
        <v>22</v>
      </c>
      <c r="H8" s="46" t="s">
        <v>23</v>
      </c>
      <c r="I8" s="50" t="s">
        <v>24</v>
      </c>
      <c r="J8" s="51" t="s">
        <v>25</v>
      </c>
      <c r="K8" s="51" t="s">
        <v>26</v>
      </c>
      <c r="L8" s="52" t="s">
        <v>27</v>
      </c>
      <c r="M8" s="53" t="s">
        <v>28</v>
      </c>
      <c r="N8" s="54" t="s">
        <v>29</v>
      </c>
      <c r="O8" s="55"/>
      <c r="P8" s="55"/>
      <c r="Q8" s="56"/>
    </row>
    <row r="9" spans="1:17" s="72" customFormat="1" ht="18">
      <c r="A9" s="58" t="s">
        <v>30</v>
      </c>
      <c r="B9" s="59"/>
      <c r="C9" s="60">
        <v>8</v>
      </c>
      <c r="D9" s="61">
        <v>36</v>
      </c>
      <c r="E9" s="62">
        <v>60</v>
      </c>
      <c r="F9" s="63">
        <v>62</v>
      </c>
      <c r="G9" s="64">
        <v>71</v>
      </c>
      <c r="H9" s="65"/>
      <c r="I9" s="66"/>
      <c r="J9" s="67">
        <v>31</v>
      </c>
      <c r="K9" s="67">
        <v>29</v>
      </c>
      <c r="L9" s="68"/>
      <c r="M9" s="66"/>
      <c r="N9" s="69">
        <f>SUM(B9:M9)</f>
        <v>297</v>
      </c>
      <c r="O9" s="70"/>
      <c r="P9" s="70"/>
      <c r="Q9" s="71"/>
    </row>
    <row r="10" spans="1:17" s="57" customFormat="1" ht="15">
      <c r="A10" s="73" t="s">
        <v>31</v>
      </c>
      <c r="B10" s="74"/>
      <c r="C10" s="75">
        <v>7</v>
      </c>
      <c r="D10" s="76">
        <v>37</v>
      </c>
      <c r="E10" s="77">
        <v>55</v>
      </c>
      <c r="F10" s="78">
        <v>79</v>
      </c>
      <c r="G10" s="79">
        <v>66</v>
      </c>
      <c r="H10" s="80"/>
      <c r="I10" s="81"/>
      <c r="J10" s="82">
        <v>33</v>
      </c>
      <c r="K10" s="82">
        <v>32</v>
      </c>
      <c r="L10" s="83"/>
      <c r="M10" s="81"/>
      <c r="N10" s="76">
        <f aca="true" t="shared" si="0" ref="N10:N30">SUM(B10:M10)</f>
        <v>309</v>
      </c>
      <c r="O10" s="55"/>
      <c r="P10" s="55"/>
      <c r="Q10" s="56"/>
    </row>
    <row r="11" spans="1:17" s="72" customFormat="1" ht="18">
      <c r="A11" s="84" t="s">
        <v>32</v>
      </c>
      <c r="B11" s="85">
        <v>24</v>
      </c>
      <c r="C11" s="86"/>
      <c r="D11" s="87">
        <v>42</v>
      </c>
      <c r="E11" s="88">
        <v>132</v>
      </c>
      <c r="F11" s="89">
        <v>130</v>
      </c>
      <c r="G11" s="90">
        <v>125</v>
      </c>
      <c r="H11" s="91"/>
      <c r="I11" s="90">
        <v>4</v>
      </c>
      <c r="J11" s="92">
        <v>12</v>
      </c>
      <c r="K11" s="92">
        <v>9</v>
      </c>
      <c r="L11" s="93">
        <v>5</v>
      </c>
      <c r="M11" s="94"/>
      <c r="N11" s="95">
        <f t="shared" si="0"/>
        <v>483</v>
      </c>
      <c r="O11" s="70"/>
      <c r="P11" s="70"/>
      <c r="Q11" s="71"/>
    </row>
    <row r="12" spans="1:17" s="57" customFormat="1" ht="15">
      <c r="A12" s="96" t="s">
        <v>31</v>
      </c>
      <c r="B12" s="97">
        <v>24</v>
      </c>
      <c r="C12" s="98"/>
      <c r="D12" s="99">
        <v>48</v>
      </c>
      <c r="E12" s="100">
        <v>129</v>
      </c>
      <c r="F12" s="101">
        <v>133</v>
      </c>
      <c r="G12" s="102">
        <v>116</v>
      </c>
      <c r="H12" s="103"/>
      <c r="I12" s="102">
        <v>5</v>
      </c>
      <c r="J12" s="104">
        <v>9</v>
      </c>
      <c r="K12" s="103"/>
      <c r="L12" s="105">
        <v>6</v>
      </c>
      <c r="M12" s="106"/>
      <c r="N12" s="76">
        <f t="shared" si="0"/>
        <v>470</v>
      </c>
      <c r="O12" s="56"/>
      <c r="P12" s="55"/>
      <c r="Q12" s="56"/>
    </row>
    <row r="13" spans="1:17" s="72" customFormat="1" ht="18">
      <c r="A13" s="108" t="s">
        <v>33</v>
      </c>
      <c r="B13" s="109">
        <v>15</v>
      </c>
      <c r="C13" s="85">
        <v>12</v>
      </c>
      <c r="D13" s="110">
        <v>42</v>
      </c>
      <c r="E13" s="88">
        <v>21</v>
      </c>
      <c r="F13" s="89">
        <v>22</v>
      </c>
      <c r="G13" s="111">
        <v>19</v>
      </c>
      <c r="H13" s="91"/>
      <c r="I13" s="94"/>
      <c r="J13" s="91"/>
      <c r="K13" s="91"/>
      <c r="L13" s="112"/>
      <c r="M13" s="94"/>
      <c r="N13" s="95">
        <f t="shared" si="0"/>
        <v>131</v>
      </c>
      <c r="O13" s="71"/>
      <c r="P13" s="70"/>
      <c r="Q13" s="71"/>
    </row>
    <row r="14" spans="1:17" s="57" customFormat="1" ht="15">
      <c r="A14" s="113" t="s">
        <v>31</v>
      </c>
      <c r="B14" s="114">
        <v>15</v>
      </c>
      <c r="C14" s="97">
        <v>12</v>
      </c>
      <c r="D14" s="115">
        <v>39</v>
      </c>
      <c r="E14" s="100">
        <v>19</v>
      </c>
      <c r="F14" s="101">
        <v>21</v>
      </c>
      <c r="G14" s="107">
        <v>25</v>
      </c>
      <c r="H14" s="103"/>
      <c r="I14" s="106"/>
      <c r="J14" s="103"/>
      <c r="K14" s="103"/>
      <c r="L14" s="116"/>
      <c r="M14" s="106"/>
      <c r="N14" s="76">
        <f t="shared" si="0"/>
        <v>131</v>
      </c>
      <c r="O14" s="56"/>
      <c r="P14" s="55"/>
      <c r="Q14" s="56"/>
    </row>
    <row r="15" spans="1:17" s="72" customFormat="1" ht="18">
      <c r="A15" s="108" t="s">
        <v>34</v>
      </c>
      <c r="B15" s="109">
        <v>21</v>
      </c>
      <c r="C15" s="86"/>
      <c r="D15" s="110">
        <v>42</v>
      </c>
      <c r="E15" s="88">
        <v>82</v>
      </c>
      <c r="F15" s="89">
        <v>85</v>
      </c>
      <c r="G15" s="117">
        <v>83</v>
      </c>
      <c r="H15" s="118"/>
      <c r="I15" s="94"/>
      <c r="J15" s="91"/>
      <c r="K15" s="91"/>
      <c r="L15" s="112"/>
      <c r="M15" s="94"/>
      <c r="N15" s="95">
        <f t="shared" si="0"/>
        <v>313</v>
      </c>
      <c r="O15" s="71"/>
      <c r="P15" s="70"/>
      <c r="Q15" s="71"/>
    </row>
    <row r="16" spans="1:17" s="57" customFormat="1" ht="15">
      <c r="A16" s="113" t="s">
        <v>31</v>
      </c>
      <c r="B16" s="114">
        <v>22</v>
      </c>
      <c r="C16" s="98"/>
      <c r="D16" s="115">
        <v>45</v>
      </c>
      <c r="E16" s="100">
        <v>82</v>
      </c>
      <c r="F16" s="101">
        <v>88</v>
      </c>
      <c r="G16" s="119">
        <v>75</v>
      </c>
      <c r="H16" s="120"/>
      <c r="I16" s="106"/>
      <c r="J16" s="103"/>
      <c r="K16" s="103"/>
      <c r="L16" s="116"/>
      <c r="M16" s="106"/>
      <c r="N16" s="76">
        <f t="shared" si="0"/>
        <v>312</v>
      </c>
      <c r="O16" s="56"/>
      <c r="P16" s="55"/>
      <c r="Q16" s="56"/>
    </row>
    <row r="17" spans="1:17" s="72" customFormat="1" ht="18">
      <c r="A17" s="108" t="s">
        <v>35</v>
      </c>
      <c r="B17" s="121"/>
      <c r="C17" s="121"/>
      <c r="D17" s="110">
        <v>42</v>
      </c>
      <c r="E17" s="88">
        <v>148</v>
      </c>
      <c r="F17" s="89">
        <v>142</v>
      </c>
      <c r="G17" s="117">
        <v>141</v>
      </c>
      <c r="H17" s="118"/>
      <c r="I17" s="122"/>
      <c r="J17" s="118"/>
      <c r="K17" s="118"/>
      <c r="L17" s="123"/>
      <c r="M17" s="122"/>
      <c r="N17" s="95">
        <f t="shared" si="0"/>
        <v>473</v>
      </c>
      <c r="O17" s="71"/>
      <c r="P17" s="70"/>
      <c r="Q17" s="71"/>
    </row>
    <row r="18" spans="1:17" s="57" customFormat="1" ht="15">
      <c r="A18" s="113" t="s">
        <v>31</v>
      </c>
      <c r="B18" s="124"/>
      <c r="C18" s="124"/>
      <c r="D18" s="115">
        <v>46</v>
      </c>
      <c r="E18" s="100">
        <v>145</v>
      </c>
      <c r="F18" s="101">
        <v>144</v>
      </c>
      <c r="G18" s="119">
        <v>131</v>
      </c>
      <c r="H18" s="120"/>
      <c r="I18" s="125"/>
      <c r="J18" s="120"/>
      <c r="K18" s="120"/>
      <c r="L18" s="126"/>
      <c r="M18" s="125"/>
      <c r="N18" s="76">
        <f t="shared" si="0"/>
        <v>466</v>
      </c>
      <c r="O18" s="56"/>
      <c r="P18" s="55"/>
      <c r="Q18" s="56"/>
    </row>
    <row r="19" spans="1:17" s="72" customFormat="1" ht="18">
      <c r="A19" s="108" t="s">
        <v>36</v>
      </c>
      <c r="B19" s="127">
        <v>21</v>
      </c>
      <c r="C19" s="121"/>
      <c r="D19" s="110">
        <v>37</v>
      </c>
      <c r="E19" s="88">
        <v>68</v>
      </c>
      <c r="F19" s="89">
        <v>67</v>
      </c>
      <c r="G19" s="117">
        <v>59</v>
      </c>
      <c r="H19" s="118"/>
      <c r="I19" s="122"/>
      <c r="J19" s="118"/>
      <c r="K19" s="118"/>
      <c r="L19" s="128">
        <v>5</v>
      </c>
      <c r="M19" s="122"/>
      <c r="N19" s="95">
        <f t="shared" si="0"/>
        <v>257</v>
      </c>
      <c r="O19" s="71"/>
      <c r="P19" s="70"/>
      <c r="Q19" s="71"/>
    </row>
    <row r="20" spans="1:17" s="57" customFormat="1" ht="15">
      <c r="A20" s="113" t="s">
        <v>31</v>
      </c>
      <c r="B20" s="129">
        <v>22</v>
      </c>
      <c r="C20" s="124"/>
      <c r="D20" s="115">
        <v>37</v>
      </c>
      <c r="E20" s="100">
        <v>69</v>
      </c>
      <c r="F20" s="101">
        <v>67</v>
      </c>
      <c r="G20" s="119">
        <v>59</v>
      </c>
      <c r="H20" s="120"/>
      <c r="I20" s="125"/>
      <c r="J20" s="120"/>
      <c r="K20" s="120"/>
      <c r="L20" s="126"/>
      <c r="M20" s="125"/>
      <c r="N20" s="76">
        <f t="shared" si="0"/>
        <v>254</v>
      </c>
      <c r="O20" s="56"/>
      <c r="P20" s="55"/>
      <c r="Q20" s="56"/>
    </row>
    <row r="21" spans="1:17" s="72" customFormat="1" ht="18">
      <c r="A21" s="108" t="s">
        <v>37</v>
      </c>
      <c r="B21" s="130">
        <v>24</v>
      </c>
      <c r="C21" s="121"/>
      <c r="D21" s="87">
        <v>53</v>
      </c>
      <c r="E21" s="88">
        <v>92</v>
      </c>
      <c r="F21" s="89">
        <v>82</v>
      </c>
      <c r="G21" s="88">
        <v>92</v>
      </c>
      <c r="H21" s="118"/>
      <c r="I21" s="122"/>
      <c r="J21" s="118"/>
      <c r="K21" s="118"/>
      <c r="L21" s="123"/>
      <c r="M21" s="122"/>
      <c r="N21" s="95">
        <f t="shared" si="0"/>
        <v>343</v>
      </c>
      <c r="O21" s="71"/>
      <c r="P21" s="70"/>
      <c r="Q21" s="71"/>
    </row>
    <row r="22" spans="1:17" s="57" customFormat="1" ht="15">
      <c r="A22" s="131" t="s">
        <v>31</v>
      </c>
      <c r="B22" s="132">
        <v>24</v>
      </c>
      <c r="C22" s="133"/>
      <c r="D22" s="134">
        <v>56</v>
      </c>
      <c r="E22" s="135">
        <v>84</v>
      </c>
      <c r="F22" s="136">
        <v>98</v>
      </c>
      <c r="G22" s="135">
        <v>94</v>
      </c>
      <c r="H22" s="137"/>
      <c r="I22" s="138"/>
      <c r="J22" s="137"/>
      <c r="K22" s="137"/>
      <c r="L22" s="139"/>
      <c r="M22" s="138"/>
      <c r="N22" s="115">
        <f t="shared" si="0"/>
        <v>356</v>
      </c>
      <c r="O22" s="56"/>
      <c r="P22" s="55"/>
      <c r="Q22" s="56"/>
    </row>
    <row r="23" spans="1:17" s="72" customFormat="1" ht="18">
      <c r="A23" s="140" t="s">
        <v>38</v>
      </c>
      <c r="B23" s="141">
        <v>14</v>
      </c>
      <c r="C23" s="142"/>
      <c r="D23" s="143">
        <v>90</v>
      </c>
      <c r="E23" s="144">
        <v>21</v>
      </c>
      <c r="F23" s="145">
        <v>18</v>
      </c>
      <c r="G23" s="146">
        <v>16</v>
      </c>
      <c r="H23" s="143">
        <v>19</v>
      </c>
      <c r="I23" s="147"/>
      <c r="J23" s="148"/>
      <c r="K23" s="148"/>
      <c r="L23" s="149"/>
      <c r="M23" s="147"/>
      <c r="N23" s="150">
        <f t="shared" si="0"/>
        <v>178</v>
      </c>
      <c r="O23" s="71"/>
      <c r="P23" s="70"/>
      <c r="Q23" s="71"/>
    </row>
    <row r="24" spans="1:17" s="57" customFormat="1" ht="15.75" thickBot="1">
      <c r="A24" s="113" t="s">
        <v>31</v>
      </c>
      <c r="B24" s="129">
        <v>13</v>
      </c>
      <c r="C24" s="124"/>
      <c r="D24" s="115">
        <v>90</v>
      </c>
      <c r="E24" s="100">
        <v>16</v>
      </c>
      <c r="F24" s="101">
        <v>18</v>
      </c>
      <c r="G24" s="119">
        <v>19</v>
      </c>
      <c r="H24" s="115">
        <v>20</v>
      </c>
      <c r="I24" s="125"/>
      <c r="J24" s="120"/>
      <c r="K24" s="120"/>
      <c r="L24" s="126"/>
      <c r="M24" s="125"/>
      <c r="N24" s="115">
        <f t="shared" si="0"/>
        <v>176</v>
      </c>
      <c r="O24" s="56"/>
      <c r="P24" s="55"/>
      <c r="Q24" s="56"/>
    </row>
    <row r="25" spans="1:17" s="72" customFormat="1" ht="18">
      <c r="A25" s="151" t="s">
        <v>39</v>
      </c>
      <c r="B25" s="59"/>
      <c r="C25" s="59"/>
      <c r="D25" s="65"/>
      <c r="E25" s="62">
        <v>29</v>
      </c>
      <c r="F25" s="63">
        <v>28</v>
      </c>
      <c r="G25" s="152">
        <v>26</v>
      </c>
      <c r="H25" s="153"/>
      <c r="I25" s="154"/>
      <c r="J25" s="153"/>
      <c r="K25" s="153"/>
      <c r="L25" s="155"/>
      <c r="M25" s="154"/>
      <c r="N25" s="69">
        <f t="shared" si="0"/>
        <v>83</v>
      </c>
      <c r="O25" s="71"/>
      <c r="P25" s="70"/>
      <c r="Q25" s="71"/>
    </row>
    <row r="26" spans="1:17" s="57" customFormat="1" ht="15">
      <c r="A26" s="156" t="s">
        <v>31</v>
      </c>
      <c r="B26" s="157"/>
      <c r="C26" s="157"/>
      <c r="D26" s="158"/>
      <c r="E26" s="159">
        <v>28</v>
      </c>
      <c r="F26" s="160">
        <v>30</v>
      </c>
      <c r="G26" s="161">
        <v>26</v>
      </c>
      <c r="H26" s="162"/>
      <c r="I26" s="163"/>
      <c r="J26" s="162"/>
      <c r="K26" s="162"/>
      <c r="L26" s="164"/>
      <c r="M26" s="163"/>
      <c r="N26" s="76">
        <f t="shared" si="0"/>
        <v>84</v>
      </c>
      <c r="O26" s="55"/>
      <c r="P26" s="55"/>
      <c r="Q26" s="56"/>
    </row>
    <row r="27" spans="1:17" s="72" customFormat="1" ht="18">
      <c r="A27" s="140" t="s">
        <v>40</v>
      </c>
      <c r="B27" s="165"/>
      <c r="C27" s="165"/>
      <c r="D27" s="148"/>
      <c r="E27" s="144">
        <v>50</v>
      </c>
      <c r="F27" s="145">
        <v>48</v>
      </c>
      <c r="G27" s="166">
        <v>48</v>
      </c>
      <c r="H27" s="167"/>
      <c r="I27" s="168"/>
      <c r="J27" s="167"/>
      <c r="K27" s="167"/>
      <c r="L27" s="169"/>
      <c r="M27" s="168"/>
      <c r="N27" s="95">
        <f t="shared" si="0"/>
        <v>146</v>
      </c>
      <c r="O27" s="70"/>
      <c r="P27" s="70"/>
      <c r="Q27" s="71"/>
    </row>
    <row r="28" spans="1:17" s="57" customFormat="1" ht="15.75">
      <c r="A28" s="131" t="s">
        <v>31</v>
      </c>
      <c r="B28" s="170"/>
      <c r="C28" s="170"/>
      <c r="D28" s="137"/>
      <c r="E28" s="135">
        <v>50</v>
      </c>
      <c r="F28" s="136">
        <v>51</v>
      </c>
      <c r="G28" s="171">
        <v>41</v>
      </c>
      <c r="H28" s="172"/>
      <c r="I28" s="173"/>
      <c r="J28" s="172"/>
      <c r="K28" s="172"/>
      <c r="L28" s="174"/>
      <c r="M28" s="173"/>
      <c r="N28" s="175">
        <f t="shared" si="0"/>
        <v>142</v>
      </c>
      <c r="O28" s="56"/>
      <c r="P28" s="177"/>
      <c r="Q28" s="56"/>
    </row>
    <row r="29" spans="1:17" s="181" customFormat="1" ht="18.75">
      <c r="A29" s="140" t="s">
        <v>41</v>
      </c>
      <c r="B29" s="86"/>
      <c r="C29" s="86"/>
      <c r="D29" s="118"/>
      <c r="E29" s="88">
        <v>25</v>
      </c>
      <c r="F29" s="89">
        <v>25</v>
      </c>
      <c r="G29" s="117">
        <v>22</v>
      </c>
      <c r="H29" s="118"/>
      <c r="I29" s="122"/>
      <c r="J29" s="118"/>
      <c r="K29" s="118"/>
      <c r="L29" s="123"/>
      <c r="M29" s="122"/>
      <c r="N29" s="178">
        <f t="shared" si="0"/>
        <v>72</v>
      </c>
      <c r="O29" s="179"/>
      <c r="P29" s="180"/>
      <c r="Q29" s="179"/>
    </row>
    <row r="30" spans="1:17" ht="19.5" customHeight="1" thickBot="1">
      <c r="A30" s="182" t="s">
        <v>31</v>
      </c>
      <c r="B30" s="183"/>
      <c r="C30" s="183"/>
      <c r="D30" s="184"/>
      <c r="E30" s="185">
        <v>25</v>
      </c>
      <c r="F30" s="186">
        <v>22</v>
      </c>
      <c r="G30" s="187">
        <v>27</v>
      </c>
      <c r="H30" s="184"/>
      <c r="I30" s="188"/>
      <c r="J30" s="184"/>
      <c r="K30" s="184"/>
      <c r="L30" s="189"/>
      <c r="M30" s="188"/>
      <c r="N30" s="190">
        <f t="shared" si="0"/>
        <v>74</v>
      </c>
      <c r="O30" s="191"/>
      <c r="P30" s="191"/>
      <c r="Q30" s="191"/>
    </row>
    <row r="31" spans="1:17" ht="19.5" customHeight="1">
      <c r="A31" s="192" t="s">
        <v>52</v>
      </c>
      <c r="B31" s="193"/>
      <c r="C31" s="194">
        <v>8</v>
      </c>
      <c r="D31" s="195">
        <v>69</v>
      </c>
      <c r="E31" s="196"/>
      <c r="F31" s="197"/>
      <c r="G31" s="198"/>
      <c r="H31" s="153"/>
      <c r="I31" s="153"/>
      <c r="J31" s="153"/>
      <c r="K31" s="155"/>
      <c r="L31" s="199">
        <v>15</v>
      </c>
      <c r="M31" s="194">
        <v>20</v>
      </c>
      <c r="N31" s="200">
        <f>SUM(B31:M31)</f>
        <v>112</v>
      </c>
      <c r="O31" s="191"/>
      <c r="P31" s="191"/>
      <c r="Q31" s="191"/>
    </row>
    <row r="32" spans="1:17" ht="19.5" customHeight="1" thickBot="1">
      <c r="A32" s="201" t="s">
        <v>31</v>
      </c>
      <c r="B32" s="173"/>
      <c r="C32" s="172"/>
      <c r="D32" s="202">
        <v>66</v>
      </c>
      <c r="E32" s="203"/>
      <c r="F32" s="204"/>
      <c r="G32" s="205"/>
      <c r="H32" s="206"/>
      <c r="I32" s="206"/>
      <c r="J32" s="206"/>
      <c r="K32" s="174"/>
      <c r="L32" s="176">
        <v>14</v>
      </c>
      <c r="M32" s="202">
        <v>31</v>
      </c>
      <c r="N32" s="207">
        <f>SUM(B32:M32)</f>
        <v>111</v>
      </c>
      <c r="O32" s="191"/>
      <c r="P32" s="191"/>
      <c r="Q32" s="191"/>
    </row>
    <row r="33" spans="1:14" ht="22.5" customHeight="1" thickBot="1">
      <c r="A33" s="272" t="s">
        <v>42</v>
      </c>
      <c r="B33" s="273">
        <f aca="true" t="shared" si="1" ref="B33:L33">B9+B11+B13+B15+B17+B19+B21+B23+B25+B27+B29</f>
        <v>119</v>
      </c>
      <c r="C33" s="273">
        <f t="shared" si="1"/>
        <v>20</v>
      </c>
      <c r="D33" s="273">
        <f t="shared" si="1"/>
        <v>384</v>
      </c>
      <c r="E33" s="274">
        <f t="shared" si="1"/>
        <v>728</v>
      </c>
      <c r="F33" s="275">
        <f t="shared" si="1"/>
        <v>709</v>
      </c>
      <c r="G33" s="276">
        <f t="shared" si="1"/>
        <v>702</v>
      </c>
      <c r="H33" s="277">
        <f t="shared" si="1"/>
        <v>19</v>
      </c>
      <c r="I33" s="273">
        <f t="shared" si="1"/>
        <v>4</v>
      </c>
      <c r="J33" s="273">
        <f t="shared" si="1"/>
        <v>43</v>
      </c>
      <c r="K33" s="273">
        <f t="shared" si="1"/>
        <v>38</v>
      </c>
      <c r="L33" s="273">
        <f t="shared" si="1"/>
        <v>10</v>
      </c>
      <c r="M33" s="273"/>
      <c r="N33" s="208">
        <f>N9+N11+N13+N15+N17+N19+N21+N23+N25+N27+N29+N31</f>
        <v>2888</v>
      </c>
    </row>
    <row r="34" spans="1:14" s="57" customFormat="1" ht="19.5" customHeight="1" thickBot="1">
      <c r="A34" s="209" t="s">
        <v>31</v>
      </c>
      <c r="B34" s="210">
        <f>B12+B14+B16+B20+B22+B24</f>
        <v>120</v>
      </c>
      <c r="C34" s="211">
        <f>C10+C14</f>
        <v>19</v>
      </c>
      <c r="D34" s="210">
        <f>D10+D12+D14+D16+D18+D20+D22+D24</f>
        <v>398</v>
      </c>
      <c r="E34" s="212">
        <f>E10+E12+E14+E16+E18+E20+E22+E24+E26+E28+E30</f>
        <v>702</v>
      </c>
      <c r="F34" s="213">
        <f>F10+F12+F14+F16+F18+F20+F22+F24+F26+F28+F30</f>
        <v>751</v>
      </c>
      <c r="G34" s="214">
        <f>G10+G12+G14+G16+G18+G20+G22+G24+G26+G28+G30</f>
        <v>679</v>
      </c>
      <c r="H34" s="215">
        <f>H24</f>
        <v>20</v>
      </c>
      <c r="I34" s="211">
        <f>I12</f>
        <v>5</v>
      </c>
      <c r="J34" s="216">
        <f>J10+J12</f>
        <v>42</v>
      </c>
      <c r="K34" s="216">
        <f>K10</f>
        <v>32</v>
      </c>
      <c r="L34" s="216">
        <f>K10</f>
        <v>32</v>
      </c>
      <c r="M34" s="211"/>
      <c r="N34" s="217">
        <f>N10+N12+N14+N16+N18+N20+N22+N24+N26+N28+N30</f>
        <v>2774</v>
      </c>
    </row>
    <row r="35" spans="1:14" s="57" customFormat="1" ht="34.5" customHeight="1">
      <c r="A35" s="218"/>
      <c r="B35" s="219"/>
      <c r="C35" s="220"/>
      <c r="D35" s="219"/>
      <c r="E35" s="219"/>
      <c r="F35" s="219"/>
      <c r="G35" s="219"/>
      <c r="H35" s="219"/>
      <c r="I35" s="220"/>
      <c r="J35" s="219"/>
      <c r="K35" s="219"/>
      <c r="L35" s="219"/>
      <c r="M35" s="220"/>
      <c r="N35" s="221"/>
    </row>
    <row r="36" s="72" customFormat="1" ht="12.75"/>
    <row r="37" s="222" customFormat="1" ht="18.75"/>
    <row r="38" spans="1:14" s="181" customFormat="1" ht="18.75">
      <c r="A38" s="223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41"/>
    </row>
    <row r="39" spans="1:14" s="181" customFormat="1" ht="18.75">
      <c r="A39" s="223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6"/>
    </row>
    <row r="40" spans="1:14" ht="23.25">
      <c r="A40" s="223"/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6"/>
    </row>
    <row r="41" spans="1:14" ht="23.25">
      <c r="A41" s="227"/>
      <c r="B41" s="228"/>
      <c r="C41" s="228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30"/>
    </row>
    <row r="42" spans="1:14" ht="23.25">
      <c r="A42" s="227"/>
      <c r="B42" s="228"/>
      <c r="C42" s="228"/>
      <c r="D42" s="229"/>
      <c r="E42" s="229"/>
      <c r="F42" s="229"/>
      <c r="G42" s="228"/>
      <c r="H42" s="228"/>
      <c r="I42" s="228"/>
      <c r="J42" s="228"/>
      <c r="K42" s="228"/>
      <c r="L42" s="228"/>
      <c r="M42" s="228"/>
      <c r="N42" s="230"/>
    </row>
    <row r="43" spans="1:14" ht="23.25">
      <c r="A43" s="231"/>
      <c r="B43" s="232"/>
      <c r="C43" s="232"/>
      <c r="D43" s="233"/>
      <c r="E43" s="233"/>
      <c r="F43" s="233"/>
      <c r="G43" s="232"/>
      <c r="H43" s="232"/>
      <c r="I43" s="232"/>
      <c r="J43" s="232"/>
      <c r="K43" s="232"/>
      <c r="L43" s="232"/>
      <c r="M43" s="232"/>
      <c r="N43" s="234"/>
    </row>
    <row r="44" spans="1:14" ht="23.25">
      <c r="A44" s="231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4"/>
    </row>
    <row r="45" spans="1:14" ht="23.25">
      <c r="A45" s="231"/>
      <c r="B45" s="232"/>
      <c r="C45" s="232"/>
      <c r="D45" s="233"/>
      <c r="E45" s="233"/>
      <c r="F45" s="233"/>
      <c r="G45" s="233"/>
      <c r="H45" s="233"/>
      <c r="I45" s="232"/>
      <c r="J45" s="232"/>
      <c r="K45" s="232"/>
      <c r="L45" s="232"/>
      <c r="M45" s="232"/>
      <c r="N45" s="234"/>
    </row>
    <row r="46" spans="1:14" ht="23.25">
      <c r="A46" s="231"/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4"/>
    </row>
    <row r="47" spans="1:14" ht="23.25">
      <c r="A47" s="231"/>
      <c r="B47" s="232"/>
      <c r="C47" s="232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4"/>
    </row>
    <row r="48" spans="1:14" ht="23.25">
      <c r="A48" s="231"/>
      <c r="B48" s="232"/>
      <c r="C48" s="232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4"/>
    </row>
    <row r="49" spans="1:14" ht="23.25">
      <c r="A49" s="231"/>
      <c r="B49" s="232"/>
      <c r="C49" s="232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4"/>
    </row>
    <row r="50" spans="1:14" ht="23.25">
      <c r="A50" s="231"/>
      <c r="B50" s="232"/>
      <c r="C50" s="232"/>
      <c r="D50" s="233"/>
      <c r="E50" s="233"/>
      <c r="F50" s="233"/>
      <c r="G50" s="232"/>
      <c r="H50" s="232"/>
      <c r="I50" s="232"/>
      <c r="J50" s="232"/>
      <c r="K50" s="232"/>
      <c r="L50" s="232"/>
      <c r="M50" s="232"/>
      <c r="N50" s="234"/>
    </row>
    <row r="51" spans="1:14" ht="23.25">
      <c r="A51" s="231"/>
      <c r="B51" s="232"/>
      <c r="C51" s="232"/>
      <c r="D51" s="233"/>
      <c r="E51" s="233"/>
      <c r="F51" s="233"/>
      <c r="G51" s="232"/>
      <c r="H51" s="232"/>
      <c r="I51" s="232"/>
      <c r="J51" s="232"/>
      <c r="K51" s="232"/>
      <c r="L51" s="232"/>
      <c r="M51" s="232"/>
      <c r="N51" s="234"/>
    </row>
    <row r="52" spans="1:14" ht="23.25">
      <c r="A52" s="231"/>
      <c r="B52" s="232"/>
      <c r="C52" s="232"/>
      <c r="D52" s="233"/>
      <c r="E52" s="233"/>
      <c r="F52" s="233"/>
      <c r="G52" s="232"/>
      <c r="H52" s="232"/>
      <c r="I52" s="232"/>
      <c r="J52" s="232"/>
      <c r="K52" s="232"/>
      <c r="L52" s="232"/>
      <c r="M52" s="232"/>
      <c r="N52" s="234"/>
    </row>
    <row r="53" spans="1:14" ht="23.25">
      <c r="A53" s="231"/>
      <c r="B53" s="232"/>
      <c r="C53" s="232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4"/>
    </row>
    <row r="54" spans="1:14" ht="12" customHeight="1">
      <c r="A54" s="235"/>
      <c r="B54" s="236"/>
      <c r="C54" s="236"/>
      <c r="D54" s="236"/>
      <c r="E54" s="237"/>
      <c r="F54" s="237"/>
      <c r="G54" s="236"/>
      <c r="H54" s="236"/>
      <c r="I54" s="236"/>
      <c r="J54" s="236"/>
      <c r="K54" s="236"/>
      <c r="L54" s="236"/>
      <c r="M54" s="236"/>
      <c r="N54" s="191"/>
    </row>
    <row r="55" spans="1:14" ht="2.25" customHeight="1">
      <c r="A55" s="227"/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38"/>
    </row>
    <row r="56" spans="1:14" ht="23.25">
      <c r="A56" s="227"/>
      <c r="B56" s="227"/>
      <c r="C56" s="227"/>
      <c r="D56" s="227"/>
      <c r="E56" s="227"/>
      <c r="F56" s="227"/>
      <c r="G56" s="227"/>
      <c r="H56" s="319"/>
      <c r="I56" s="319"/>
      <c r="J56" s="319"/>
      <c r="K56" s="319"/>
      <c r="L56" s="319"/>
      <c r="M56" s="227"/>
      <c r="N56" s="238"/>
    </row>
    <row r="57" spans="1:14" ht="23.25">
      <c r="A57" s="236"/>
      <c r="B57" s="236"/>
      <c r="C57" s="236"/>
      <c r="D57" s="236"/>
      <c r="E57" s="237"/>
      <c r="F57" s="237"/>
      <c r="G57" s="236"/>
      <c r="H57" s="236"/>
      <c r="I57" s="236"/>
      <c r="J57" s="236"/>
      <c r="K57" s="236"/>
      <c r="L57" s="236"/>
      <c r="M57" s="236"/>
      <c r="N57" s="238"/>
    </row>
    <row r="58" spans="1:14" ht="23.25">
      <c r="A58" s="236"/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8"/>
    </row>
    <row r="59" spans="1:14" ht="23.25">
      <c r="A59" s="232"/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8"/>
    </row>
    <row r="60" spans="1:14" ht="23.25">
      <c r="A60" s="227"/>
      <c r="B60" s="227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38"/>
    </row>
    <row r="61" spans="1:13" ht="23.25">
      <c r="A61" s="227"/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</row>
    <row r="62" spans="1:13" ht="23.25">
      <c r="A62" s="227"/>
      <c r="B62" s="319"/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19"/>
    </row>
    <row r="63" spans="1:13" ht="23.25">
      <c r="A63" s="227"/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</row>
    <row r="64" spans="1:13" ht="23.25">
      <c r="A64" s="227"/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</row>
    <row r="65" spans="1:13" ht="23.25">
      <c r="A65" s="227"/>
      <c r="B65" s="322"/>
      <c r="C65" s="322"/>
      <c r="D65" s="322"/>
      <c r="E65" s="322"/>
      <c r="F65" s="322"/>
      <c r="G65" s="322"/>
      <c r="H65" s="322"/>
      <c r="I65" s="322"/>
      <c r="J65" s="322"/>
      <c r="K65" s="322"/>
      <c r="L65" s="322"/>
      <c r="M65" s="322"/>
    </row>
    <row r="66" spans="1:13" ht="23.25">
      <c r="A66" s="227"/>
      <c r="B66" s="232"/>
      <c r="C66" s="232"/>
      <c r="D66" s="239"/>
      <c r="E66" s="239"/>
      <c r="F66" s="232"/>
      <c r="G66" s="319"/>
      <c r="H66" s="319"/>
      <c r="I66" s="319"/>
      <c r="J66" s="319"/>
      <c r="K66" s="319"/>
      <c r="L66" s="319"/>
      <c r="M66" s="239"/>
    </row>
    <row r="67" spans="1:13" ht="23.25">
      <c r="A67" s="232"/>
      <c r="B67" s="232"/>
      <c r="C67" s="232"/>
      <c r="D67" s="232"/>
      <c r="E67" s="232"/>
      <c r="F67" s="232"/>
      <c r="G67" s="232"/>
      <c r="H67" s="240"/>
      <c r="I67" s="232"/>
      <c r="J67" s="232"/>
      <c r="K67" s="232"/>
      <c r="L67" s="232"/>
      <c r="M67" s="236"/>
    </row>
    <row r="68" spans="1:13" ht="23.25">
      <c r="A68" s="227"/>
      <c r="B68" s="232"/>
      <c r="C68" s="232"/>
      <c r="D68" s="233"/>
      <c r="E68" s="233"/>
      <c r="F68" s="233"/>
      <c r="G68" s="233"/>
      <c r="H68" s="233"/>
      <c r="I68" s="233"/>
      <c r="J68" s="233"/>
      <c r="K68" s="233"/>
      <c r="L68" s="233"/>
      <c r="M68" s="237"/>
    </row>
    <row r="69" spans="1:13" ht="23.25">
      <c r="A69" s="227"/>
      <c r="B69" s="232"/>
      <c r="C69" s="232"/>
      <c r="D69" s="233"/>
      <c r="E69" s="233"/>
      <c r="F69" s="232"/>
      <c r="G69" s="232"/>
      <c r="H69" s="232"/>
      <c r="I69" s="232"/>
      <c r="J69" s="232"/>
      <c r="K69" s="232"/>
      <c r="L69" s="232"/>
      <c r="M69" s="237"/>
    </row>
    <row r="70" spans="1:13" ht="23.25">
      <c r="A70" s="231"/>
      <c r="B70" s="232"/>
      <c r="C70" s="232"/>
      <c r="D70" s="233"/>
      <c r="E70" s="233"/>
      <c r="F70" s="232"/>
      <c r="G70" s="232"/>
      <c r="H70" s="232"/>
      <c r="I70" s="232"/>
      <c r="J70" s="232"/>
      <c r="K70" s="232"/>
      <c r="L70" s="232"/>
      <c r="M70" s="237"/>
    </row>
    <row r="71" spans="1:13" ht="23.25">
      <c r="A71" s="231"/>
      <c r="B71" s="232"/>
      <c r="C71" s="232"/>
      <c r="D71" s="233"/>
      <c r="E71" s="233"/>
      <c r="F71" s="233"/>
      <c r="G71" s="233"/>
      <c r="H71" s="232"/>
      <c r="I71" s="232"/>
      <c r="J71" s="232"/>
      <c r="K71" s="232"/>
      <c r="L71" s="232"/>
      <c r="M71" s="237"/>
    </row>
    <row r="72" spans="1:13" ht="23.25">
      <c r="A72" s="231"/>
      <c r="B72" s="233"/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7"/>
    </row>
    <row r="73" spans="1:13" ht="23.25">
      <c r="A73" s="231"/>
      <c r="B73" s="233"/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7"/>
    </row>
    <row r="74" spans="1:13" ht="23.25">
      <c r="A74" s="231"/>
      <c r="B74" s="232"/>
      <c r="C74" s="232"/>
      <c r="D74" s="233"/>
      <c r="E74" s="233"/>
      <c r="F74" s="233"/>
      <c r="G74" s="233"/>
      <c r="H74" s="233"/>
      <c r="I74" s="233"/>
      <c r="J74" s="233"/>
      <c r="K74" s="233"/>
      <c r="L74" s="233"/>
      <c r="M74" s="237"/>
    </row>
    <row r="75" spans="1:13" ht="23.25">
      <c r="A75" s="231"/>
      <c r="B75" s="232"/>
      <c r="C75" s="232"/>
      <c r="D75" s="233"/>
      <c r="E75" s="233"/>
      <c r="F75" s="233"/>
      <c r="G75" s="233"/>
      <c r="H75" s="233"/>
      <c r="I75" s="233"/>
      <c r="J75" s="233"/>
      <c r="K75" s="233"/>
      <c r="L75" s="233"/>
      <c r="M75" s="237"/>
    </row>
    <row r="76" spans="1:13" ht="23.25">
      <c r="A76" s="231"/>
      <c r="B76" s="232"/>
      <c r="C76" s="232"/>
      <c r="D76" s="233"/>
      <c r="E76" s="233"/>
      <c r="F76" s="232"/>
      <c r="G76" s="232"/>
      <c r="H76" s="232"/>
      <c r="I76" s="232"/>
      <c r="J76" s="232"/>
      <c r="K76" s="232"/>
      <c r="L76" s="232"/>
      <c r="M76" s="237"/>
    </row>
    <row r="77" spans="1:13" ht="23.25">
      <c r="A77" s="231"/>
      <c r="B77" s="232"/>
      <c r="C77" s="232"/>
      <c r="D77" s="233"/>
      <c r="E77" s="233"/>
      <c r="F77" s="232"/>
      <c r="G77" s="232"/>
      <c r="H77" s="232"/>
      <c r="I77" s="232"/>
      <c r="J77" s="232"/>
      <c r="K77" s="232"/>
      <c r="L77" s="232"/>
      <c r="M77" s="237"/>
    </row>
    <row r="78" spans="1:13" ht="23.25">
      <c r="A78" s="231"/>
      <c r="B78" s="232"/>
      <c r="C78" s="232"/>
      <c r="D78" s="233"/>
      <c r="E78" s="233"/>
      <c r="F78" s="233"/>
      <c r="G78" s="233"/>
      <c r="H78" s="233"/>
      <c r="I78" s="233"/>
      <c r="J78" s="233"/>
      <c r="K78" s="233"/>
      <c r="L78" s="233"/>
      <c r="M78" s="237"/>
    </row>
    <row r="79" spans="1:13" ht="23.25">
      <c r="A79" s="231"/>
      <c r="B79" s="232"/>
      <c r="C79" s="232"/>
      <c r="D79" s="233"/>
      <c r="E79" s="233"/>
      <c r="F79" s="232"/>
      <c r="G79" s="232"/>
      <c r="H79" s="232"/>
      <c r="I79" s="232"/>
      <c r="J79" s="232"/>
      <c r="K79" s="232"/>
      <c r="L79" s="232"/>
      <c r="M79" s="237"/>
    </row>
    <row r="80" spans="1:13" ht="23.25">
      <c r="A80" s="235"/>
      <c r="B80" s="236"/>
      <c r="C80" s="236"/>
      <c r="D80" s="236"/>
      <c r="E80" s="236"/>
      <c r="F80" s="236"/>
      <c r="G80" s="236"/>
      <c r="H80" s="236"/>
      <c r="I80" s="236"/>
      <c r="J80" s="236"/>
      <c r="K80" s="236"/>
      <c r="L80" s="236"/>
      <c r="M80" s="237"/>
    </row>
    <row r="81" spans="1:13" ht="23.25">
      <c r="A81" s="227"/>
      <c r="B81" s="227"/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</row>
    <row r="82" spans="1:13" ht="23.25">
      <c r="A82" s="227"/>
      <c r="B82" s="227"/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</row>
    <row r="83" spans="1:13" ht="23.25">
      <c r="A83" s="227"/>
      <c r="B83" s="227"/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</row>
    <row r="84" spans="1:13" ht="23.25">
      <c r="A84" s="227"/>
      <c r="B84" s="227"/>
      <c r="C84" s="227"/>
      <c r="D84" s="227"/>
      <c r="E84" s="227"/>
      <c r="F84" s="227"/>
      <c r="G84" s="227"/>
      <c r="H84" s="227"/>
      <c r="I84" s="227"/>
      <c r="J84" s="227"/>
      <c r="K84" s="227"/>
      <c r="L84" s="227"/>
      <c r="M84" s="227"/>
    </row>
    <row r="85" spans="1:13" ht="23.25">
      <c r="A85" s="227"/>
      <c r="B85" s="227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</row>
    <row r="86" spans="1:13" ht="23.25">
      <c r="A86" s="227"/>
      <c r="B86" s="227"/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M86" s="227"/>
    </row>
    <row r="87" spans="1:13" ht="23.25">
      <c r="A87" s="227"/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</row>
    <row r="88" spans="1:13" ht="23.25">
      <c r="A88" s="227"/>
      <c r="B88" s="227"/>
      <c r="C88" s="227"/>
      <c r="D88" s="227"/>
      <c r="E88" s="227"/>
      <c r="F88" s="227"/>
      <c r="G88" s="227"/>
      <c r="H88" s="227"/>
      <c r="I88" s="227"/>
      <c r="J88" s="227"/>
      <c r="K88" s="227"/>
      <c r="L88" s="227"/>
      <c r="M88" s="227"/>
    </row>
    <row r="89" spans="1:13" ht="23.25">
      <c r="A89" s="227"/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</row>
    <row r="90" spans="1:13" ht="23.25">
      <c r="A90" s="227"/>
      <c r="B90" s="227"/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</row>
    <row r="91" spans="1:13" ht="23.25">
      <c r="A91" s="227"/>
      <c r="B91" s="227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</row>
    <row r="92" spans="1:13" ht="23.25">
      <c r="A92" s="227"/>
      <c r="B92" s="227"/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</row>
    <row r="93" spans="1:13" ht="23.25">
      <c r="A93" s="227"/>
      <c r="B93" s="227"/>
      <c r="C93" s="227"/>
      <c r="D93" s="227"/>
      <c r="E93" s="227"/>
      <c r="F93" s="227"/>
      <c r="G93" s="227"/>
      <c r="H93" s="227"/>
      <c r="I93" s="227"/>
      <c r="J93" s="227"/>
      <c r="K93" s="227"/>
      <c r="L93" s="227"/>
      <c r="M93" s="227"/>
    </row>
    <row r="94" spans="1:13" ht="23.25">
      <c r="A94" s="227"/>
      <c r="B94" s="227"/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</row>
    <row r="95" spans="1:13" ht="23.25">
      <c r="A95" s="227"/>
      <c r="B95" s="227"/>
      <c r="C95" s="227"/>
      <c r="D95" s="227"/>
      <c r="E95" s="227"/>
      <c r="F95" s="227"/>
      <c r="G95" s="227"/>
      <c r="H95" s="227"/>
      <c r="I95" s="227"/>
      <c r="J95" s="227"/>
      <c r="K95" s="227"/>
      <c r="L95" s="227"/>
      <c r="M95" s="227"/>
    </row>
    <row r="96" spans="1:13" ht="23.25">
      <c r="A96" s="227"/>
      <c r="B96" s="227"/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</row>
    <row r="97" spans="1:13" ht="23.25">
      <c r="A97" s="227"/>
      <c r="B97" s="227"/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227"/>
    </row>
    <row r="98" spans="1:13" ht="23.25">
      <c r="A98" s="227"/>
      <c r="B98" s="227"/>
      <c r="C98" s="227"/>
      <c r="D98" s="227"/>
      <c r="E98" s="227"/>
      <c r="F98" s="227"/>
      <c r="G98" s="227"/>
      <c r="H98" s="227"/>
      <c r="I98" s="227"/>
      <c r="J98" s="227"/>
      <c r="K98" s="227"/>
      <c r="L98" s="227"/>
      <c r="M98" s="227"/>
    </row>
    <row r="99" spans="1:13" ht="23.25">
      <c r="A99" s="227"/>
      <c r="B99" s="227"/>
      <c r="C99" s="227"/>
      <c r="D99" s="227"/>
      <c r="E99" s="227"/>
      <c r="F99" s="227"/>
      <c r="G99" s="227"/>
      <c r="H99" s="227"/>
      <c r="I99" s="227"/>
      <c r="J99" s="227"/>
      <c r="K99" s="227"/>
      <c r="L99" s="227"/>
      <c r="M99" s="227"/>
    </row>
    <row r="100" spans="1:13" ht="23.25">
      <c r="A100" s="227"/>
      <c r="B100" s="227"/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</row>
    <row r="101" spans="1:13" ht="23.25">
      <c r="A101" s="227"/>
      <c r="B101" s="227"/>
      <c r="C101" s="227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</row>
    <row r="102" spans="1:13" ht="23.25">
      <c r="A102" s="227"/>
      <c r="B102" s="227"/>
      <c r="C102" s="227"/>
      <c r="D102" s="227"/>
      <c r="E102" s="227"/>
      <c r="F102" s="227"/>
      <c r="G102" s="227"/>
      <c r="H102" s="227"/>
      <c r="I102" s="227"/>
      <c r="J102" s="227"/>
      <c r="K102" s="227"/>
      <c r="L102" s="227"/>
      <c r="M102" s="227"/>
    </row>
    <row r="103" spans="1:13" ht="23.25">
      <c r="A103" s="227"/>
      <c r="B103" s="227"/>
      <c r="C103" s="227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</row>
    <row r="104" spans="1:13" ht="23.25">
      <c r="A104" s="227"/>
      <c r="B104" s="227"/>
      <c r="C104" s="227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</row>
    <row r="105" spans="1:13" ht="23.25">
      <c r="A105" s="227"/>
      <c r="B105" s="227"/>
      <c r="C105" s="227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</row>
    <row r="106" spans="1:13" ht="23.25">
      <c r="A106" s="227"/>
      <c r="B106" s="227"/>
      <c r="C106" s="227"/>
      <c r="D106" s="227"/>
      <c r="E106" s="227"/>
      <c r="F106" s="227"/>
      <c r="G106" s="227"/>
      <c r="H106" s="227"/>
      <c r="I106" s="227"/>
      <c r="J106" s="227"/>
      <c r="K106" s="227"/>
      <c r="L106" s="227"/>
      <c r="M106" s="227"/>
    </row>
    <row r="107" spans="1:13" ht="23.25">
      <c r="A107" s="227"/>
      <c r="B107" s="227"/>
      <c r="C107" s="227"/>
      <c r="D107" s="227"/>
      <c r="E107" s="227"/>
      <c r="F107" s="227"/>
      <c r="G107" s="227"/>
      <c r="H107" s="227"/>
      <c r="I107" s="227"/>
      <c r="J107" s="227"/>
      <c r="K107" s="227"/>
      <c r="L107" s="227"/>
      <c r="M107" s="227"/>
    </row>
    <row r="108" spans="1:13" ht="23.25">
      <c r="A108" s="227"/>
      <c r="B108" s="227"/>
      <c r="C108" s="227"/>
      <c r="D108" s="227"/>
      <c r="E108" s="227"/>
      <c r="F108" s="227"/>
      <c r="G108" s="227"/>
      <c r="H108" s="227"/>
      <c r="I108" s="227"/>
      <c r="J108" s="227"/>
      <c r="K108" s="227"/>
      <c r="L108" s="227"/>
      <c r="M108" s="227"/>
    </row>
    <row r="109" spans="1:13" ht="23.25">
      <c r="A109" s="227"/>
      <c r="B109" s="227"/>
      <c r="C109" s="227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</row>
    <row r="110" spans="1:13" ht="23.25">
      <c r="A110" s="227"/>
      <c r="B110" s="227"/>
      <c r="C110" s="227"/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</row>
    <row r="111" spans="1:13" ht="23.25">
      <c r="A111" s="227"/>
      <c r="B111" s="227"/>
      <c r="C111" s="227"/>
      <c r="D111" s="227"/>
      <c r="E111" s="227"/>
      <c r="F111" s="227"/>
      <c r="G111" s="227"/>
      <c r="H111" s="227"/>
      <c r="I111" s="227"/>
      <c r="J111" s="227"/>
      <c r="K111" s="227"/>
      <c r="L111" s="227"/>
      <c r="M111" s="227"/>
    </row>
  </sheetData>
  <sheetProtection/>
  <mergeCells count="8">
    <mergeCell ref="B2:N2"/>
    <mergeCell ref="G66:H66"/>
    <mergeCell ref="I66:L66"/>
    <mergeCell ref="B4:N4"/>
    <mergeCell ref="B5:N5"/>
    <mergeCell ref="H56:L56"/>
    <mergeCell ref="B62:M62"/>
    <mergeCell ref="B65:M65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70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MARICHEZ Valérie</dc:creator>
  <cp:keywords/>
  <dc:description/>
  <cp:lastModifiedBy>Utilisateur Windows</cp:lastModifiedBy>
  <cp:lastPrinted>2019-01-30T10:11:45Z</cp:lastPrinted>
  <dcterms:created xsi:type="dcterms:W3CDTF">2019-01-14T07:35:41Z</dcterms:created>
  <dcterms:modified xsi:type="dcterms:W3CDTF">2019-02-05T08:07:08Z</dcterms:modified>
  <cp:category/>
  <cp:version/>
  <cp:contentType/>
  <cp:contentStatus/>
</cp:coreProperties>
</file>