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765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Feuil1!$A$1:$M$87</definedName>
  </definedNames>
  <calcPr calcId="162913"/>
</workbook>
</file>

<file path=xl/calcChain.xml><?xml version="1.0" encoding="utf-8"?>
<calcChain xmlns="http://schemas.openxmlformats.org/spreadsheetml/2006/main">
  <c r="I47" i="1"/>
  <c r="I75" l="1"/>
  <c r="I59"/>
  <c r="I56"/>
  <c r="I52"/>
  <c r="I28"/>
  <c r="I23"/>
  <c r="I18"/>
  <c r="I39"/>
  <c r="I33"/>
  <c r="I73"/>
  <c r="I71"/>
  <c r="I69"/>
  <c r="I13" l="1"/>
  <c r="I67" l="1"/>
  <c r="I37"/>
  <c r="I65" s="1"/>
  <c r="K75" s="1"/>
  <c r="K71" l="1"/>
  <c r="K73" l="1"/>
  <c r="K67"/>
  <c r="K69"/>
</calcChain>
</file>

<file path=xl/sharedStrings.xml><?xml version="1.0" encoding="utf-8"?>
<sst xmlns="http://schemas.openxmlformats.org/spreadsheetml/2006/main" count="78" uniqueCount="60">
  <si>
    <t>ANCAGS</t>
  </si>
  <si>
    <t>OUI</t>
  </si>
  <si>
    <t>NON</t>
  </si>
  <si>
    <t>Autorité parentale conjointe</t>
  </si>
  <si>
    <t>Mesure de carte scolaire</t>
  </si>
  <si>
    <t>Parent isolé</t>
  </si>
  <si>
    <t>Rapprochement de conjoint</t>
  </si>
  <si>
    <t>Ancienneté générale de service</t>
  </si>
  <si>
    <t>Ancienneté de poste (tout enseignant)</t>
  </si>
  <si>
    <t>N/A</t>
  </si>
  <si>
    <t>Ancienneté de poste de direction</t>
  </si>
  <si>
    <t>Points pour enfants de moins de 18 ans</t>
  </si>
  <si>
    <t>5+</t>
  </si>
  <si>
    <t>Fiche de suivi syndical : MOUVEMENT 2019</t>
  </si>
  <si>
    <t>Prénom Nom :</t>
  </si>
  <si>
    <t>Adresse :</t>
  </si>
  <si>
    <t xml:space="preserve">Tel : </t>
  </si>
  <si>
    <t xml:space="preserve">Mail : </t>
  </si>
  <si>
    <t>0 à 4 mois</t>
  </si>
  <si>
    <t>4 mois à 1 an 4 mois</t>
  </si>
  <si>
    <t>1 an 4 mois à 2 ans 4 mois</t>
  </si>
  <si>
    <t>2 ans 4 mois à 3 ans 4 mois</t>
  </si>
  <si>
    <t>3 ans 4 mois à 4 ans 4 mois</t>
  </si>
  <si>
    <t>4 ans 4 mois à 5 ans 4 mois</t>
  </si>
  <si>
    <t>5 ans 4 mois à 7 ans 4 mois</t>
  </si>
  <si>
    <t>7 ans 4 mois à 10 ans 4 mois</t>
  </si>
  <si>
    <t>10 ans 4 mois à 14 ans 4 mois</t>
  </si>
  <si>
    <t>14 ans 4 mois à 18 ans 4 mois</t>
  </si>
  <si>
    <t>18 ans 4 mois à 23 ans 4 mois</t>
  </si>
  <si>
    <t>23 ans 4 mois à 28 ans 4 mois</t>
  </si>
  <si>
    <t>28 ans 4 mois à 33 ans 4 mois</t>
  </si>
  <si>
    <t>33 ans 4 mois à 38 ans 4 mois</t>
  </si>
  <si>
    <t>38 ans 4 mois et plus</t>
  </si>
  <si>
    <t>Barème de base</t>
  </si>
  <si>
    <t>Ancienneté poste annexe 8</t>
  </si>
  <si>
    <t>1 an</t>
  </si>
  <si>
    <t>2 ans</t>
  </si>
  <si>
    <t>3 ans</t>
  </si>
  <si>
    <t>4 ans</t>
  </si>
  <si>
    <t>5 ans</t>
  </si>
  <si>
    <t>6 ans</t>
  </si>
  <si>
    <t>7 ans</t>
  </si>
  <si>
    <t>8 ans</t>
  </si>
  <si>
    <t>9 ans et +</t>
  </si>
  <si>
    <t xml:space="preserve">Situation de handicap </t>
  </si>
  <si>
    <t>sur poste éligible</t>
  </si>
  <si>
    <t>Commentaires :</t>
  </si>
  <si>
    <t>Renouvellement vœu 1 (à partir de 2020)</t>
  </si>
  <si>
    <t>arrêtée au 31.12.2018 (voir i-prof)</t>
  </si>
  <si>
    <t>Points automatiques</t>
  </si>
  <si>
    <r>
      <t>Au 1</t>
    </r>
    <r>
      <rPr>
        <i/>
        <vertAlign val="superscript"/>
        <sz val="10"/>
        <color theme="1"/>
        <rFont val="Calibri"/>
        <family val="2"/>
        <scheme val="minor"/>
      </rPr>
      <t>er</t>
    </r>
    <r>
      <rPr>
        <i/>
        <sz val="10"/>
        <color theme="1"/>
        <rFont val="Calibri"/>
        <family val="2"/>
        <scheme val="minor"/>
      </rPr>
      <t xml:space="preserve"> septembre 2019</t>
    </r>
  </si>
  <si>
    <t>Nombre de rentrées effectuées</t>
  </si>
  <si>
    <t>Ancienneté poste Rep/REP+ ou zone rurale</t>
  </si>
  <si>
    <t>Annexes 6 et 7 - Nombre de rentrées effectuées</t>
  </si>
  <si>
    <t>Situation sociale ou médicale</t>
  </si>
  <si>
    <t>Points à déclarer (annexe 13)</t>
  </si>
  <si>
    <t>Reconnaissance MDPH ou ALD</t>
  </si>
  <si>
    <r>
      <rPr>
        <b/>
        <sz val="11"/>
        <color theme="1"/>
        <rFont val="Calibri"/>
        <family val="2"/>
        <scheme val="minor"/>
      </rPr>
      <t xml:space="preserve">Poste ASH </t>
    </r>
    <r>
      <rPr>
        <sz val="11"/>
        <color theme="1"/>
        <rFont val="Calibri"/>
        <family val="2"/>
        <scheme val="minor"/>
      </rPr>
      <t>obtenu à la phase d'ajustement</t>
    </r>
  </si>
  <si>
    <r>
      <rPr>
        <b/>
        <sz val="11"/>
        <color theme="1"/>
        <rFont val="Calibri"/>
        <family val="2"/>
        <scheme val="minor"/>
      </rPr>
      <t>Ancienneté poste REP/REP+</t>
    </r>
    <r>
      <rPr>
        <sz val="11"/>
        <color theme="1"/>
        <rFont val="Calibri"/>
        <family val="2"/>
        <scheme val="minor"/>
      </rPr>
      <t xml:space="preserve"> hors Charente-Maritime</t>
    </r>
  </si>
  <si>
    <r>
      <rPr>
        <b/>
        <sz val="11"/>
        <color theme="1"/>
        <rFont val="Calibri"/>
        <family val="2"/>
        <scheme val="minor"/>
      </rPr>
      <t>Maintien sur poste de direction</t>
    </r>
    <r>
      <rPr>
        <sz val="11"/>
        <color theme="1"/>
        <rFont val="Calibri"/>
        <family val="2"/>
        <scheme val="minor"/>
      </rPr>
      <t xml:space="preserve"> de l'enseignant faisant fonction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</si>
</sst>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0000"/>
      <name val="BernhardFashion BT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0B0B0"/>
        <bgColor indexed="64"/>
      </patternFill>
    </fill>
    <fill>
      <patternFill patternType="solid">
        <fgColor theme="8" tint="0.399975585192419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3" xfId="0" applyFill="1" applyBorder="1" applyAlignment="1">
      <alignment horizontal="center"/>
    </xf>
    <xf numFmtId="0" fontId="0" fillId="3" borderId="14" xfId="0" applyFill="1" applyBorder="1"/>
    <xf numFmtId="0" fontId="0" fillId="0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0" fontId="0" fillId="7" borderId="10" xfId="0" applyFill="1" applyBorder="1"/>
    <xf numFmtId="0" fontId="0" fillId="7" borderId="0" xfId="0" applyFill="1" applyBorder="1"/>
    <xf numFmtId="0" fontId="0" fillId="7" borderId="12" xfId="0" applyFill="1" applyBorder="1"/>
    <xf numFmtId="0" fontId="0" fillId="7" borderId="13" xfId="0" applyFill="1" applyBorder="1"/>
    <xf numFmtId="0" fontId="0" fillId="7" borderId="11" xfId="0" applyFill="1" applyBorder="1"/>
    <xf numFmtId="0" fontId="0" fillId="7" borderId="13" xfId="0" applyFill="1" applyBorder="1" applyAlignment="1">
      <alignment horizontal="center"/>
    </xf>
    <xf numFmtId="0" fontId="0" fillId="7" borderId="14" xfId="0" applyFill="1" applyBorder="1"/>
    <xf numFmtId="0" fontId="1" fillId="4" borderId="1" xfId="0" applyFont="1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0" fontId="0" fillId="2" borderId="19" xfId="0" applyFill="1" applyBorder="1" applyAlignment="1">
      <alignment horizontal="center"/>
    </xf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6" borderId="21" xfId="0" applyFill="1" applyBorder="1"/>
    <xf numFmtId="0" fontId="0" fillId="6" borderId="22" xfId="0" applyFill="1" applyBorder="1"/>
    <xf numFmtId="0" fontId="0" fillId="6" borderId="23" xfId="0" applyFill="1" applyBorder="1"/>
    <xf numFmtId="0" fontId="0" fillId="6" borderId="24" xfId="0" applyFill="1" applyBorder="1"/>
    <xf numFmtId="0" fontId="0" fillId="6" borderId="24" xfId="0" applyFill="1" applyBorder="1" applyAlignment="1">
      <alignment horizontal="center"/>
    </xf>
    <xf numFmtId="0" fontId="0" fillId="6" borderId="25" xfId="0" applyFill="1" applyBorder="1"/>
    <xf numFmtId="0" fontId="3" fillId="3" borderId="0" xfId="0" applyFont="1" applyFill="1" applyBorder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/>
    <xf numFmtId="0" fontId="2" fillId="3" borderId="7" xfId="0" applyFont="1" applyFill="1" applyBorder="1"/>
    <xf numFmtId="0" fontId="0" fillId="7" borderId="0" xfId="0" applyFont="1" applyFill="1" applyBorder="1"/>
    <xf numFmtId="0" fontId="2" fillId="7" borderId="15" xfId="0" applyFont="1" applyFill="1" applyBorder="1"/>
    <xf numFmtId="0" fontId="0" fillId="7" borderId="16" xfId="0" applyFill="1" applyBorder="1"/>
    <xf numFmtId="0" fontId="0" fillId="7" borderId="16" xfId="0" applyFill="1" applyBorder="1" applyAlignment="1">
      <alignment horizontal="center"/>
    </xf>
    <xf numFmtId="0" fontId="2" fillId="7" borderId="17" xfId="0" applyFont="1" applyFill="1" applyBorder="1" applyAlignment="1">
      <alignment horizontal="right"/>
    </xf>
    <xf numFmtId="0" fontId="0" fillId="5" borderId="0" xfId="0" applyFill="1" applyBorder="1"/>
    <xf numFmtId="0" fontId="0" fillId="5" borderId="0" xfId="0" applyFill="1" applyBorder="1" applyAlignment="1">
      <alignment horizontal="center"/>
    </xf>
    <xf numFmtId="0" fontId="0" fillId="8" borderId="0" xfId="0" applyFill="1" applyBorder="1"/>
    <xf numFmtId="0" fontId="0" fillId="8" borderId="0" xfId="0" applyFill="1" applyBorder="1" applyAlignment="1">
      <alignment horizontal="center"/>
    </xf>
    <xf numFmtId="0" fontId="0" fillId="8" borderId="33" xfId="0" applyFill="1" applyBorder="1"/>
    <xf numFmtId="0" fontId="0" fillId="8" borderId="33" xfId="0" applyFill="1" applyBorder="1" applyAlignment="1">
      <alignment horizontal="center"/>
    </xf>
    <xf numFmtId="0" fontId="0" fillId="8" borderId="34" xfId="0" applyFill="1" applyBorder="1"/>
    <xf numFmtId="0" fontId="0" fillId="8" borderId="35" xfId="0" applyFill="1" applyBorder="1"/>
    <xf numFmtId="0" fontId="0" fillId="8" borderId="31" xfId="0" applyFill="1" applyBorder="1"/>
    <xf numFmtId="0" fontId="0" fillId="8" borderId="36" xfId="0" applyFill="1" applyBorder="1"/>
    <xf numFmtId="0" fontId="0" fillId="8" borderId="37" xfId="0" applyFill="1" applyBorder="1"/>
    <xf numFmtId="0" fontId="0" fillId="8" borderId="37" xfId="0" applyFill="1" applyBorder="1" applyAlignment="1">
      <alignment horizontal="center"/>
    </xf>
    <xf numFmtId="0" fontId="0" fillId="8" borderId="38" xfId="0" applyFill="1" applyBorder="1"/>
    <xf numFmtId="0" fontId="5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vertical="center"/>
    </xf>
    <xf numFmtId="0" fontId="0" fillId="9" borderId="35" xfId="0" applyFill="1" applyBorder="1"/>
    <xf numFmtId="0" fontId="0" fillId="9" borderId="0" xfId="0" applyFill="1" applyBorder="1"/>
    <xf numFmtId="0" fontId="0" fillId="9" borderId="0" xfId="0" applyFill="1" applyBorder="1" applyAlignment="1">
      <alignment horizontal="center"/>
    </xf>
    <xf numFmtId="0" fontId="0" fillId="9" borderId="31" xfId="0" applyFill="1" applyBorder="1"/>
    <xf numFmtId="0" fontId="0" fillId="9" borderId="37" xfId="0" applyFill="1" applyBorder="1"/>
    <xf numFmtId="0" fontId="0" fillId="9" borderId="37" xfId="0" applyFill="1" applyBorder="1" applyAlignment="1">
      <alignment horizontal="center"/>
    </xf>
    <xf numFmtId="0" fontId="0" fillId="9" borderId="38" xfId="0" applyFill="1" applyBorder="1"/>
    <xf numFmtId="0" fontId="1" fillId="9" borderId="0" xfId="0" applyFont="1" applyFill="1" applyBorder="1" applyAlignment="1">
      <alignment horizontal="right"/>
    </xf>
    <xf numFmtId="0" fontId="0" fillId="9" borderId="0" xfId="0" applyFill="1" applyBorder="1" applyAlignment="1">
      <alignment horizontal="left"/>
    </xf>
    <xf numFmtId="0" fontId="0" fillId="9" borderId="26" xfId="0" applyFill="1" applyBorder="1"/>
    <xf numFmtId="0" fontId="0" fillId="9" borderId="26" xfId="0" applyFill="1" applyBorder="1" applyAlignment="1">
      <alignment horizontal="center"/>
    </xf>
    <xf numFmtId="0" fontId="2" fillId="8" borderId="32" xfId="0" applyFont="1" applyFill="1" applyBorder="1"/>
    <xf numFmtId="0" fontId="4" fillId="0" borderId="0" xfId="0" applyFont="1" applyBorder="1"/>
    <xf numFmtId="0" fontId="0" fillId="9" borderId="36" xfId="0" applyFill="1" applyBorder="1"/>
    <xf numFmtId="0" fontId="1" fillId="3" borderId="0" xfId="0" applyFont="1" applyFill="1" applyBorder="1"/>
    <xf numFmtId="0" fontId="1" fillId="7" borderId="0" xfId="0" applyFont="1" applyFill="1" applyBorder="1"/>
    <xf numFmtId="0" fontId="2" fillId="7" borderId="10" xfId="0" applyFont="1" applyFill="1" applyBorder="1"/>
    <xf numFmtId="0" fontId="0" fillId="7" borderId="0" xfId="0" applyFill="1" applyBorder="1" applyAlignment="1">
      <alignment horizontal="center"/>
    </xf>
    <xf numFmtId="0" fontId="2" fillId="7" borderId="11" xfId="0" applyFont="1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0" fillId="10" borderId="0" xfId="0" applyFill="1" applyBorder="1"/>
    <xf numFmtId="0" fontId="0" fillId="7" borderId="0" xfId="0" applyFill="1" applyBorder="1" applyAlignment="1">
      <alignment horizontal="left"/>
    </xf>
    <xf numFmtId="0" fontId="0" fillId="7" borderId="42" xfId="0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3" borderId="42" xfId="0" applyFont="1" applyFill="1" applyBorder="1" applyAlignment="1">
      <alignment horizontal="left"/>
    </xf>
    <xf numFmtId="0" fontId="3" fillId="7" borderId="0" xfId="0" applyFont="1" applyFill="1" applyBorder="1" applyAlignment="1">
      <alignment horizontal="left"/>
    </xf>
    <xf numFmtId="0" fontId="10" fillId="7" borderId="0" xfId="0" applyFont="1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1" fillId="7" borderId="0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3" fillId="3" borderId="0" xfId="0" applyFont="1" applyFill="1" applyBorder="1" applyAlignment="1">
      <alignment horizontal="left"/>
    </xf>
    <xf numFmtId="0" fontId="8" fillId="0" borderId="27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0" fillId="9" borderId="31" xfId="0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0B0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189940</xdr:colOff>
      <xdr:row>1</xdr:row>
      <xdr:rowOff>178039</xdr:rowOff>
    </xdr:from>
    <xdr:to>
      <xdr:col>11</xdr:col>
      <xdr:colOff>0</xdr:colOff>
      <xdr:row>7</xdr:row>
      <xdr:rowOff>10031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27234" y="514215"/>
          <a:ext cx="616884" cy="97499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05"/>
  <sheetViews>
    <sheetView tabSelected="1" zoomScale="85" zoomScaleNormal="85" workbookViewId="0">
      <selection activeCell="G23" sqref="G23:G24"/>
    </sheetView>
  </sheetViews>
  <sheetFormatPr baseColWidth="10" defaultRowHeight="15"/>
  <cols>
    <col min="1" max="1" width="3.85546875" customWidth="1"/>
    <col min="2" max="2" width="4.28515625" customWidth="1"/>
    <col min="3" max="3" width="4.5703125" customWidth="1"/>
    <col min="4" max="4" width="4.42578125" customWidth="1"/>
    <col min="5" max="5" width="49.42578125" customWidth="1"/>
    <col min="6" max="6" width="13.28515625" customWidth="1"/>
    <col min="7" max="7" width="11.42578125" style="1"/>
    <col min="8" max="8" width="2.85546875" customWidth="1"/>
    <col min="9" max="9" width="11.42578125" style="1"/>
    <col min="10" max="10" width="3.42578125" customWidth="1"/>
    <col min="11" max="11" width="8.7109375" customWidth="1"/>
    <col min="12" max="12" width="4.140625" customWidth="1"/>
    <col min="13" max="13" width="4.5703125" customWidth="1"/>
    <col min="14" max="14" width="5.140625" style="18" customWidth="1"/>
    <col min="15" max="15" width="5.140625" style="19" customWidth="1"/>
    <col min="16" max="16" width="4.140625" style="20" bestFit="1" customWidth="1"/>
    <col min="17" max="17" width="7.7109375" style="20" customWidth="1"/>
    <col min="18" max="18" width="2.5703125" style="20" customWidth="1"/>
    <col min="19" max="19" width="7.42578125" style="20" customWidth="1"/>
    <col min="20" max="20" width="5.28515625" style="19" customWidth="1"/>
    <col min="21" max="21" width="5" style="19" customWidth="1"/>
    <col min="22" max="22" width="5.140625" style="20" customWidth="1"/>
    <col min="23" max="23" width="4.42578125" style="20" customWidth="1"/>
    <col min="24" max="24" width="4.7109375" style="19" customWidth="1"/>
  </cols>
  <sheetData>
    <row r="1" spans="1:25" ht="47.25" customHeight="1">
      <c r="B1" s="108" t="s">
        <v>13</v>
      </c>
      <c r="C1" s="109"/>
      <c r="D1" s="109"/>
      <c r="E1" s="109"/>
      <c r="F1" s="109"/>
      <c r="G1" s="109"/>
      <c r="H1" s="109"/>
      <c r="I1" s="109"/>
      <c r="J1" s="109"/>
      <c r="K1" s="109"/>
      <c r="L1" s="110"/>
      <c r="M1" s="69"/>
      <c r="N1" s="44"/>
      <c r="O1" s="45"/>
      <c r="P1" s="46"/>
      <c r="Q1" s="46"/>
      <c r="R1" s="46"/>
      <c r="S1" s="46"/>
      <c r="T1" s="45"/>
      <c r="U1" s="45"/>
      <c r="V1" s="46"/>
      <c r="W1" s="46"/>
      <c r="X1" s="45"/>
      <c r="Y1" s="46"/>
    </row>
    <row r="2" spans="1:25">
      <c r="A2" s="66"/>
      <c r="B2" s="70"/>
      <c r="C2" s="71"/>
      <c r="D2" s="71"/>
      <c r="E2" s="71"/>
      <c r="F2" s="71"/>
      <c r="G2" s="72"/>
      <c r="H2" s="71"/>
      <c r="I2" s="72"/>
      <c r="J2" s="71"/>
      <c r="K2" s="71"/>
      <c r="L2" s="73"/>
      <c r="M2" s="67"/>
      <c r="N2" s="44"/>
      <c r="O2" s="45"/>
      <c r="P2" s="46"/>
      <c r="Q2" s="46"/>
      <c r="R2" s="46"/>
      <c r="S2" s="46"/>
      <c r="T2" s="45"/>
      <c r="U2" s="45"/>
      <c r="V2" s="46"/>
      <c r="W2" s="46"/>
      <c r="X2" s="45"/>
      <c r="Y2" s="46"/>
    </row>
    <row r="3" spans="1:25">
      <c r="A3" s="67"/>
      <c r="B3" s="70"/>
      <c r="C3" s="53" t="s">
        <v>14</v>
      </c>
      <c r="D3" s="53"/>
      <c r="E3" s="53"/>
      <c r="F3" s="53"/>
      <c r="G3" s="54"/>
      <c r="H3" s="53"/>
      <c r="I3" s="54"/>
      <c r="J3" s="71"/>
      <c r="K3" s="71"/>
      <c r="L3" s="73"/>
      <c r="M3" s="67"/>
      <c r="N3" s="44"/>
      <c r="O3" s="45"/>
      <c r="P3" s="46"/>
      <c r="Q3" s="46"/>
      <c r="R3" s="46"/>
      <c r="S3" s="46"/>
      <c r="T3" s="45"/>
      <c r="U3" s="45"/>
      <c r="V3" s="46"/>
      <c r="W3" s="46"/>
      <c r="X3" s="45"/>
      <c r="Y3" s="46"/>
    </row>
    <row r="4" spans="1:25">
      <c r="A4" s="67"/>
      <c r="B4" s="70"/>
      <c r="C4" s="71"/>
      <c r="D4" s="71"/>
      <c r="E4" s="71"/>
      <c r="F4" s="71"/>
      <c r="G4" s="72"/>
      <c r="H4" s="71"/>
      <c r="I4" s="72"/>
      <c r="J4" s="71"/>
      <c r="K4" s="71"/>
      <c r="L4" s="73"/>
      <c r="M4" s="67"/>
      <c r="N4" s="44"/>
      <c r="O4" s="45"/>
      <c r="P4" s="46"/>
      <c r="Q4" s="46"/>
      <c r="R4" s="46"/>
      <c r="S4" s="46"/>
      <c r="T4" s="45"/>
      <c r="U4" s="45"/>
      <c r="V4" s="46"/>
      <c r="W4" s="46"/>
      <c r="X4" s="45"/>
      <c r="Y4" s="46"/>
    </row>
    <row r="5" spans="1:25">
      <c r="A5" s="67"/>
      <c r="B5" s="70"/>
      <c r="C5" s="53" t="s">
        <v>15</v>
      </c>
      <c r="D5" s="53"/>
      <c r="E5" s="53"/>
      <c r="F5" s="53"/>
      <c r="G5" s="54"/>
      <c r="H5" s="53"/>
      <c r="I5" s="54"/>
      <c r="J5" s="71"/>
      <c r="K5" s="71"/>
      <c r="L5" s="73"/>
      <c r="M5" s="67"/>
      <c r="N5" s="44"/>
      <c r="O5" s="45"/>
      <c r="P5" s="46"/>
      <c r="Q5" s="46"/>
      <c r="R5" s="46"/>
      <c r="S5" s="46"/>
      <c r="T5" s="45"/>
      <c r="U5" s="45"/>
      <c r="V5" s="46"/>
      <c r="W5" s="46"/>
      <c r="X5" s="45"/>
      <c r="Y5" s="46"/>
    </row>
    <row r="6" spans="1:25">
      <c r="A6" s="67"/>
      <c r="B6" s="70"/>
      <c r="C6" s="71"/>
      <c r="D6" s="71"/>
      <c r="E6" s="71"/>
      <c r="F6" s="71"/>
      <c r="G6" s="72"/>
      <c r="H6" s="71"/>
      <c r="I6" s="72"/>
      <c r="J6" s="71"/>
      <c r="K6" s="71"/>
      <c r="L6" s="73"/>
      <c r="M6" s="67"/>
      <c r="N6" s="44"/>
      <c r="O6" s="45"/>
      <c r="P6" s="46"/>
      <c r="Q6" s="46"/>
      <c r="R6" s="46"/>
      <c r="S6" s="46"/>
      <c r="T6" s="45"/>
      <c r="U6" s="45"/>
      <c r="V6" s="46"/>
      <c r="W6" s="46"/>
      <c r="X6" s="45"/>
      <c r="Y6" s="46"/>
    </row>
    <row r="7" spans="1:25">
      <c r="A7" s="67"/>
      <c r="B7" s="70"/>
      <c r="C7" s="53" t="s">
        <v>17</v>
      </c>
      <c r="D7" s="53"/>
      <c r="E7" s="53"/>
      <c r="F7" s="53"/>
      <c r="G7" s="53" t="s">
        <v>16</v>
      </c>
      <c r="H7" s="54"/>
      <c r="I7" s="54"/>
      <c r="J7" s="71"/>
      <c r="K7" s="71"/>
      <c r="L7" s="73"/>
      <c r="M7" s="67"/>
      <c r="N7" s="44"/>
      <c r="O7" s="45"/>
      <c r="P7" s="46"/>
      <c r="Q7" s="46"/>
      <c r="R7" s="46"/>
      <c r="S7" s="46"/>
      <c r="T7" s="45"/>
      <c r="U7" s="45"/>
      <c r="V7" s="46"/>
      <c r="W7" s="46"/>
      <c r="X7" s="45"/>
      <c r="Y7" s="46"/>
    </row>
    <row r="8" spans="1:25" ht="20.100000000000001" customHeight="1" thickBot="1">
      <c r="A8" s="67"/>
      <c r="B8" s="70"/>
      <c r="C8" s="71"/>
      <c r="D8" s="71"/>
      <c r="E8" s="71"/>
      <c r="F8" s="71"/>
      <c r="G8" s="72"/>
      <c r="H8" s="71"/>
      <c r="I8" s="72"/>
      <c r="J8" s="71"/>
      <c r="K8" s="71"/>
      <c r="L8" s="73"/>
      <c r="M8" s="67"/>
      <c r="N8" s="44"/>
      <c r="O8" s="45"/>
      <c r="P8" s="46"/>
      <c r="Q8" s="46"/>
      <c r="R8" s="46"/>
      <c r="S8" s="46"/>
      <c r="T8" s="45"/>
      <c r="U8" s="45"/>
      <c r="V8" s="46"/>
      <c r="W8" s="46"/>
      <c r="X8" s="45"/>
      <c r="Y8" s="46"/>
    </row>
    <row r="9" spans="1:25">
      <c r="A9" s="67"/>
      <c r="B9" s="70"/>
      <c r="C9" s="31"/>
      <c r="D9" s="32"/>
      <c r="E9" s="32"/>
      <c r="F9" s="32"/>
      <c r="G9" s="33"/>
      <c r="H9" s="32"/>
      <c r="I9" s="33"/>
      <c r="J9" s="32"/>
      <c r="K9" s="34"/>
      <c r="L9" s="73"/>
      <c r="M9" s="67"/>
      <c r="N9" s="44"/>
      <c r="O9" s="45"/>
      <c r="P9" s="46"/>
      <c r="Q9" s="46"/>
      <c r="R9" s="46"/>
      <c r="S9" s="46"/>
      <c r="T9" s="45"/>
      <c r="U9" s="45"/>
      <c r="V9" s="46"/>
      <c r="W9" s="46"/>
      <c r="X9" s="45"/>
      <c r="Y9" s="46"/>
    </row>
    <row r="10" spans="1:25">
      <c r="A10" s="67"/>
      <c r="B10" s="70"/>
      <c r="C10" s="35"/>
      <c r="D10" s="47" t="s">
        <v>49</v>
      </c>
      <c r="E10" s="5"/>
      <c r="F10" s="5"/>
      <c r="G10" s="6"/>
      <c r="H10" s="5"/>
      <c r="I10" s="6"/>
      <c r="J10" s="7"/>
      <c r="K10" s="36"/>
      <c r="L10" s="73"/>
      <c r="M10" s="67"/>
      <c r="N10" s="44"/>
      <c r="O10" s="45"/>
      <c r="P10" s="46"/>
      <c r="Q10" s="46"/>
      <c r="R10" s="46"/>
      <c r="S10" s="46"/>
      <c r="T10" s="45"/>
      <c r="U10" s="45"/>
      <c r="V10" s="46"/>
      <c r="W10" s="46"/>
      <c r="X10" s="45"/>
      <c r="Y10" s="46"/>
    </row>
    <row r="11" spans="1:25">
      <c r="A11" s="67"/>
      <c r="B11" s="70"/>
      <c r="C11" s="35"/>
      <c r="D11" s="4"/>
      <c r="E11" s="5"/>
      <c r="F11" s="5"/>
      <c r="G11" s="6"/>
      <c r="H11" s="5"/>
      <c r="I11" s="6"/>
      <c r="J11" s="7"/>
      <c r="K11" s="36"/>
      <c r="L11" s="73"/>
      <c r="M11" s="67"/>
      <c r="Y11" s="46"/>
    </row>
    <row r="12" spans="1:25" ht="7.5" customHeight="1" thickBot="1">
      <c r="A12" s="67"/>
      <c r="B12" s="70"/>
      <c r="C12" s="35"/>
      <c r="D12" s="8"/>
      <c r="E12" s="93" t="s">
        <v>7</v>
      </c>
      <c r="F12" s="9"/>
      <c r="G12" s="10"/>
      <c r="H12" s="9"/>
      <c r="I12" s="10"/>
      <c r="J12" s="11"/>
      <c r="K12" s="36"/>
      <c r="L12" s="73"/>
      <c r="M12" s="67"/>
      <c r="Y12" s="46"/>
    </row>
    <row r="13" spans="1:25" ht="7.5" customHeight="1">
      <c r="A13" s="67"/>
      <c r="B13" s="70"/>
      <c r="C13" s="35"/>
      <c r="D13" s="8"/>
      <c r="E13" s="93"/>
      <c r="F13" s="104" t="s">
        <v>18</v>
      </c>
      <c r="G13" s="105"/>
      <c r="H13" s="9"/>
      <c r="I13" s="99">
        <f>VLOOKUP(F13,O88:P102,2,FALSE)</f>
        <v>11</v>
      </c>
      <c r="J13" s="11"/>
      <c r="K13" s="36"/>
      <c r="L13" s="73"/>
      <c r="M13" s="67"/>
      <c r="Y13" s="46"/>
    </row>
    <row r="14" spans="1:25" ht="7.5" customHeight="1" thickBot="1">
      <c r="A14" s="67"/>
      <c r="B14" s="70"/>
      <c r="C14" s="35"/>
      <c r="D14" s="8"/>
      <c r="E14" s="103" t="s">
        <v>48</v>
      </c>
      <c r="F14" s="106"/>
      <c r="G14" s="107"/>
      <c r="H14" s="9"/>
      <c r="I14" s="100"/>
      <c r="J14" s="11"/>
      <c r="K14" s="36"/>
      <c r="L14" s="73"/>
      <c r="M14" s="67"/>
      <c r="Y14" s="46"/>
    </row>
    <row r="15" spans="1:25" ht="7.5" customHeight="1">
      <c r="A15" s="67"/>
      <c r="B15" s="70"/>
      <c r="C15" s="35"/>
      <c r="D15" s="8"/>
      <c r="E15" s="103"/>
      <c r="F15" s="9"/>
      <c r="G15" s="10"/>
      <c r="H15" s="9"/>
      <c r="I15" s="10"/>
      <c r="J15" s="11"/>
      <c r="K15" s="36"/>
      <c r="L15" s="73"/>
      <c r="M15" s="67"/>
      <c r="Y15" s="46"/>
    </row>
    <row r="16" spans="1:25" ht="15" customHeight="1">
      <c r="A16" s="67"/>
      <c r="B16" s="70"/>
      <c r="C16" s="35"/>
      <c r="D16" s="8"/>
      <c r="E16" s="43"/>
      <c r="F16" s="9"/>
      <c r="G16" s="10"/>
      <c r="H16" s="9"/>
      <c r="I16" s="10"/>
      <c r="J16" s="11"/>
      <c r="K16" s="36"/>
      <c r="L16" s="73"/>
      <c r="M16" s="67"/>
      <c r="Y16" s="46"/>
    </row>
    <row r="17" spans="1:25" ht="7.5" customHeight="1" thickBot="1">
      <c r="A17" s="67"/>
      <c r="B17" s="70"/>
      <c r="C17" s="35"/>
      <c r="D17" s="8"/>
      <c r="E17" s="93" t="s">
        <v>11</v>
      </c>
      <c r="F17" s="9"/>
      <c r="G17" s="9"/>
      <c r="H17" s="9"/>
      <c r="I17" s="9"/>
      <c r="J17" s="11"/>
      <c r="K17" s="36"/>
      <c r="L17" s="73"/>
      <c r="M17" s="67"/>
      <c r="Y17" s="46"/>
    </row>
    <row r="18" spans="1:25" ht="7.5" customHeight="1">
      <c r="A18" s="67"/>
      <c r="B18" s="70"/>
      <c r="C18" s="35"/>
      <c r="D18" s="8"/>
      <c r="E18" s="93"/>
      <c r="F18" s="9"/>
      <c r="G18" s="97">
        <v>0</v>
      </c>
      <c r="H18" s="9"/>
      <c r="I18" s="99">
        <f>VLOOKUP(G18,$X$88:$Y$93,2,FALSE)</f>
        <v>0</v>
      </c>
      <c r="J18" s="11"/>
      <c r="K18" s="36"/>
      <c r="L18" s="73"/>
      <c r="M18" s="67"/>
      <c r="Y18" s="46"/>
    </row>
    <row r="19" spans="1:25" ht="7.5" customHeight="1" thickBot="1">
      <c r="A19" s="67"/>
      <c r="B19" s="70"/>
      <c r="C19" s="35"/>
      <c r="D19" s="8"/>
      <c r="E19" s="103" t="s">
        <v>50</v>
      </c>
      <c r="F19" s="9"/>
      <c r="G19" s="98"/>
      <c r="H19" s="9"/>
      <c r="I19" s="100"/>
      <c r="J19" s="11"/>
      <c r="K19" s="36"/>
      <c r="L19" s="73"/>
      <c r="M19" s="67"/>
      <c r="Y19" s="46"/>
    </row>
    <row r="20" spans="1:25" ht="7.5" customHeight="1">
      <c r="A20" s="67"/>
      <c r="B20" s="70"/>
      <c r="C20" s="35"/>
      <c r="D20" s="8"/>
      <c r="E20" s="103"/>
      <c r="F20" s="9"/>
      <c r="G20" s="9"/>
      <c r="H20" s="9"/>
      <c r="I20" s="9"/>
      <c r="J20" s="11"/>
      <c r="K20" s="36"/>
      <c r="L20" s="73"/>
      <c r="M20" s="67"/>
      <c r="Y20" s="46"/>
    </row>
    <row r="21" spans="1:25" ht="15" customHeight="1">
      <c r="A21" s="67"/>
      <c r="B21" s="70"/>
      <c r="C21" s="35"/>
      <c r="D21" s="8"/>
      <c r="E21" s="43"/>
      <c r="F21" s="9"/>
      <c r="G21" s="10"/>
      <c r="H21" s="9"/>
      <c r="I21" s="10"/>
      <c r="J21" s="11"/>
      <c r="K21" s="36"/>
      <c r="L21" s="73"/>
      <c r="M21" s="67"/>
      <c r="Y21" s="46"/>
    </row>
    <row r="22" spans="1:25" ht="7.5" customHeight="1" thickBot="1">
      <c r="A22" s="67"/>
      <c r="B22" s="70"/>
      <c r="C22" s="35"/>
      <c r="D22" s="8"/>
      <c r="E22" s="93" t="s">
        <v>8</v>
      </c>
      <c r="F22" s="9"/>
      <c r="G22" s="9"/>
      <c r="H22" s="9"/>
      <c r="I22" s="9"/>
      <c r="J22" s="11"/>
      <c r="K22" s="36"/>
      <c r="L22" s="73"/>
      <c r="M22" s="67"/>
      <c r="Y22" s="46"/>
    </row>
    <row r="23" spans="1:25" ht="7.5" customHeight="1">
      <c r="A23" s="67"/>
      <c r="B23" s="70"/>
      <c r="C23" s="35"/>
      <c r="D23" s="8"/>
      <c r="E23" s="93"/>
      <c r="F23" s="9"/>
      <c r="G23" s="97" t="s">
        <v>9</v>
      </c>
      <c r="H23" s="9"/>
      <c r="I23" s="99">
        <f>VLOOKUP(G23,$T$88:$V$97,3,FALSE)</f>
        <v>0</v>
      </c>
      <c r="J23" s="11"/>
      <c r="K23" s="36"/>
      <c r="L23" s="73"/>
      <c r="M23" s="67"/>
      <c r="Y23" s="46"/>
    </row>
    <row r="24" spans="1:25" ht="7.5" customHeight="1" thickBot="1">
      <c r="A24" s="67"/>
      <c r="B24" s="70"/>
      <c r="C24" s="35"/>
      <c r="D24" s="8"/>
      <c r="E24" s="103" t="s">
        <v>51</v>
      </c>
      <c r="F24" s="9"/>
      <c r="G24" s="98"/>
      <c r="H24" s="9"/>
      <c r="I24" s="100"/>
      <c r="J24" s="11"/>
      <c r="K24" s="36"/>
      <c r="L24" s="73"/>
      <c r="M24" s="67"/>
      <c r="Y24" s="46"/>
    </row>
    <row r="25" spans="1:25" ht="7.5" customHeight="1">
      <c r="A25" s="67"/>
      <c r="B25" s="70"/>
      <c r="C25" s="35"/>
      <c r="D25" s="8"/>
      <c r="E25" s="103"/>
      <c r="F25" s="9"/>
      <c r="G25" s="9"/>
      <c r="H25" s="9"/>
      <c r="I25" s="9"/>
      <c r="J25" s="11"/>
      <c r="K25" s="36"/>
      <c r="L25" s="73"/>
      <c r="M25" s="67"/>
      <c r="Y25" s="46"/>
    </row>
    <row r="26" spans="1:25" ht="15" customHeight="1">
      <c r="A26" s="67"/>
      <c r="B26" s="70"/>
      <c r="C26" s="35"/>
      <c r="D26" s="8"/>
      <c r="E26" s="9"/>
      <c r="F26" s="9"/>
      <c r="G26" s="10"/>
      <c r="H26" s="9"/>
      <c r="I26" s="10"/>
      <c r="J26" s="11"/>
      <c r="K26" s="36"/>
      <c r="L26" s="73"/>
      <c r="M26" s="67"/>
      <c r="Y26" s="46"/>
    </row>
    <row r="27" spans="1:25" ht="7.5" customHeight="1" thickBot="1">
      <c r="A27" s="67"/>
      <c r="B27" s="70"/>
      <c r="C27" s="35"/>
      <c r="D27" s="8"/>
      <c r="E27" s="93" t="s">
        <v>52</v>
      </c>
      <c r="F27" s="9"/>
      <c r="G27" s="10"/>
      <c r="H27" s="9"/>
      <c r="I27" s="10"/>
      <c r="J27" s="11"/>
      <c r="K27" s="36"/>
      <c r="L27" s="73"/>
      <c r="M27" s="67"/>
      <c r="Y27" s="46"/>
    </row>
    <row r="28" spans="1:25" ht="7.5" customHeight="1">
      <c r="A28" s="67"/>
      <c r="B28" s="70"/>
      <c r="C28" s="35"/>
      <c r="D28" s="8"/>
      <c r="E28" s="93"/>
      <c r="F28" s="9"/>
      <c r="G28" s="97" t="s">
        <v>9</v>
      </c>
      <c r="H28" s="9"/>
      <c r="I28" s="99">
        <f>VLOOKUP(G28,$T$88:$U$97,2,FALSE)</f>
        <v>0</v>
      </c>
      <c r="J28" s="11"/>
      <c r="K28" s="36"/>
      <c r="L28" s="73"/>
      <c r="M28" s="67"/>
      <c r="Y28" s="46"/>
    </row>
    <row r="29" spans="1:25" ht="7.5" customHeight="1" thickBot="1">
      <c r="A29" s="67"/>
      <c r="B29" s="70"/>
      <c r="C29" s="35"/>
      <c r="D29" s="8"/>
      <c r="E29" s="103" t="s">
        <v>53</v>
      </c>
      <c r="F29" s="9"/>
      <c r="G29" s="98"/>
      <c r="H29" s="9"/>
      <c r="I29" s="100"/>
      <c r="J29" s="11"/>
      <c r="K29" s="36"/>
      <c r="L29" s="73"/>
      <c r="M29" s="67"/>
      <c r="Y29" s="46"/>
    </row>
    <row r="30" spans="1:25" ht="7.5" customHeight="1">
      <c r="A30" s="67"/>
      <c r="B30" s="70"/>
      <c r="C30" s="35"/>
      <c r="D30" s="8"/>
      <c r="E30" s="103"/>
      <c r="F30" s="9"/>
      <c r="G30" s="10"/>
      <c r="H30" s="9"/>
      <c r="I30" s="10"/>
      <c r="J30" s="11"/>
      <c r="K30" s="36"/>
      <c r="L30" s="73"/>
      <c r="M30" s="67"/>
      <c r="Y30" s="46"/>
    </row>
    <row r="31" spans="1:25" ht="15" customHeight="1">
      <c r="A31" s="67"/>
      <c r="B31" s="70"/>
      <c r="C31" s="35"/>
      <c r="D31" s="8"/>
      <c r="E31" s="9"/>
      <c r="F31" s="9"/>
      <c r="G31" s="10"/>
      <c r="H31" s="9"/>
      <c r="I31" s="10"/>
      <c r="J31" s="11"/>
      <c r="K31" s="36"/>
      <c r="L31" s="73"/>
      <c r="M31" s="67"/>
      <c r="Y31" s="46"/>
    </row>
    <row r="32" spans="1:25" ht="7.5" customHeight="1" thickBot="1">
      <c r="A32" s="67"/>
      <c r="B32" s="70"/>
      <c r="C32" s="35"/>
      <c r="D32" s="8"/>
      <c r="E32" s="93" t="s">
        <v>10</v>
      </c>
      <c r="F32" s="9"/>
      <c r="G32" s="9"/>
      <c r="H32" s="9"/>
      <c r="I32" s="9"/>
      <c r="J32" s="11"/>
      <c r="K32" s="36"/>
      <c r="L32" s="73"/>
      <c r="M32" s="67"/>
      <c r="Y32" s="46"/>
    </row>
    <row r="33" spans="1:25" ht="7.5" customHeight="1">
      <c r="A33" s="67"/>
      <c r="B33" s="70"/>
      <c r="C33" s="35"/>
      <c r="D33" s="8"/>
      <c r="E33" s="93"/>
      <c r="F33" s="9"/>
      <c r="G33" s="97" t="s">
        <v>9</v>
      </c>
      <c r="H33" s="9"/>
      <c r="I33" s="99">
        <f>VLOOKUP(G33,$T$88:$V$97,3,FALSE)</f>
        <v>0</v>
      </c>
      <c r="J33" s="11"/>
      <c r="K33" s="36"/>
      <c r="L33" s="73"/>
      <c r="M33" s="67"/>
      <c r="Y33" s="46"/>
    </row>
    <row r="34" spans="1:25" ht="7.5" customHeight="1" thickBot="1">
      <c r="A34" s="67"/>
      <c r="B34" s="70"/>
      <c r="C34" s="35"/>
      <c r="D34" s="8"/>
      <c r="E34" s="103" t="s">
        <v>51</v>
      </c>
      <c r="F34" s="9"/>
      <c r="G34" s="98"/>
      <c r="H34" s="9"/>
      <c r="I34" s="100"/>
      <c r="J34" s="11"/>
      <c r="K34" s="36"/>
      <c r="L34" s="73"/>
      <c r="M34" s="67"/>
      <c r="Y34" s="46"/>
    </row>
    <row r="35" spans="1:25" ht="7.5" customHeight="1">
      <c r="A35" s="67"/>
      <c r="B35" s="70"/>
      <c r="C35" s="35"/>
      <c r="D35" s="8"/>
      <c r="E35" s="103"/>
      <c r="F35" s="9"/>
      <c r="G35" s="9"/>
      <c r="H35" s="9"/>
      <c r="I35" s="9"/>
      <c r="J35" s="11"/>
      <c r="K35" s="36"/>
      <c r="L35" s="73"/>
      <c r="M35" s="67"/>
      <c r="Y35" s="46"/>
    </row>
    <row r="36" spans="1:25" ht="15" customHeight="1" thickBot="1">
      <c r="A36" s="67"/>
      <c r="B36" s="70"/>
      <c r="C36" s="35"/>
      <c r="D36" s="8"/>
      <c r="E36" s="43"/>
      <c r="F36" s="9"/>
      <c r="G36" s="10"/>
      <c r="H36" s="9"/>
      <c r="I36" s="10"/>
      <c r="J36" s="11"/>
      <c r="K36" s="36"/>
      <c r="L36" s="73"/>
      <c r="M36" s="67"/>
      <c r="Y36" s="46"/>
    </row>
    <row r="37" spans="1:25" ht="15" customHeight="1" thickBot="1">
      <c r="A37" s="67"/>
      <c r="B37" s="70"/>
      <c r="C37" s="35"/>
      <c r="D37" s="8"/>
      <c r="E37" s="84" t="s">
        <v>4</v>
      </c>
      <c r="F37" s="9"/>
      <c r="G37" s="16" t="s">
        <v>2</v>
      </c>
      <c r="H37" s="9"/>
      <c r="I37" s="17">
        <f>IF(G37=$R$87,50,0)</f>
        <v>0</v>
      </c>
      <c r="J37" s="11"/>
      <c r="K37" s="36"/>
      <c r="L37" s="73"/>
      <c r="M37" s="67"/>
      <c r="Y37" s="46"/>
    </row>
    <row r="38" spans="1:25" ht="15" customHeight="1" thickBot="1">
      <c r="A38" s="67"/>
      <c r="B38" s="70"/>
      <c r="C38" s="35"/>
      <c r="D38" s="8"/>
      <c r="E38" s="43"/>
      <c r="F38" s="9"/>
      <c r="G38" s="10"/>
      <c r="H38" s="9"/>
      <c r="I38" s="10"/>
      <c r="J38" s="11"/>
      <c r="K38" s="36"/>
      <c r="L38" s="73"/>
      <c r="M38" s="67"/>
      <c r="Y38" s="46"/>
    </row>
    <row r="39" spans="1:25" ht="15" customHeight="1" thickBot="1">
      <c r="A39" s="67"/>
      <c r="B39" s="70"/>
      <c r="C39" s="35"/>
      <c r="D39" s="8"/>
      <c r="E39" s="84" t="s">
        <v>54</v>
      </c>
      <c r="F39" s="9"/>
      <c r="G39" s="16" t="s">
        <v>2</v>
      </c>
      <c r="H39" s="9"/>
      <c r="I39" s="17">
        <f>IF(G39=$R$87,10,0)</f>
        <v>0</v>
      </c>
      <c r="J39" s="11"/>
      <c r="K39" s="36"/>
      <c r="L39" s="73"/>
      <c r="M39" s="67"/>
      <c r="Y39" s="46"/>
    </row>
    <row r="40" spans="1:25">
      <c r="A40" s="67"/>
      <c r="B40" s="70"/>
      <c r="C40" s="35"/>
      <c r="D40" s="12"/>
      <c r="E40" s="13"/>
      <c r="F40" s="13"/>
      <c r="G40" s="14"/>
      <c r="H40" s="13"/>
      <c r="I40" s="14"/>
      <c r="J40" s="15"/>
      <c r="K40" s="36"/>
      <c r="L40" s="73"/>
      <c r="M40" s="67"/>
      <c r="Y40" s="46"/>
    </row>
    <row r="41" spans="1:25" ht="15.75" thickBot="1">
      <c r="A41" s="67"/>
      <c r="B41" s="70"/>
      <c r="C41" s="35"/>
      <c r="D41" s="2"/>
      <c r="E41" s="2"/>
      <c r="F41" s="2"/>
      <c r="G41" s="3"/>
      <c r="H41" s="2"/>
      <c r="I41" s="3"/>
      <c r="J41" s="2"/>
      <c r="K41" s="36"/>
      <c r="L41" s="73"/>
      <c r="M41" s="67"/>
      <c r="N41" s="44"/>
      <c r="O41" s="45"/>
      <c r="P41" s="46"/>
      <c r="Q41" s="46"/>
      <c r="R41" s="46"/>
      <c r="S41" s="46"/>
      <c r="T41" s="45"/>
      <c r="U41" s="45"/>
      <c r="V41" s="46"/>
      <c r="W41" s="46"/>
      <c r="X41" s="45"/>
      <c r="Y41" s="46"/>
    </row>
    <row r="42" spans="1:25" ht="30" customHeight="1" thickBot="1">
      <c r="A42" s="67"/>
      <c r="B42" s="70"/>
      <c r="C42" s="79"/>
      <c r="D42" s="79"/>
      <c r="E42" s="79"/>
      <c r="F42" s="79"/>
      <c r="G42" s="80"/>
      <c r="H42" s="79"/>
      <c r="I42" s="80"/>
      <c r="J42" s="79"/>
      <c r="K42" s="79"/>
      <c r="L42" s="73"/>
      <c r="M42" s="67"/>
      <c r="N42" s="44"/>
      <c r="O42" s="45"/>
      <c r="P42" s="46"/>
      <c r="Q42" s="46"/>
      <c r="R42" s="46"/>
      <c r="S42" s="46"/>
      <c r="T42" s="45"/>
      <c r="U42" s="45"/>
      <c r="V42" s="46"/>
      <c r="W42" s="46"/>
      <c r="X42" s="45"/>
      <c r="Y42" s="46"/>
    </row>
    <row r="43" spans="1:25" ht="15" customHeight="1">
      <c r="A43" s="67"/>
      <c r="B43" s="70"/>
      <c r="C43" s="37"/>
      <c r="D43" s="21"/>
      <c r="E43" s="21"/>
      <c r="F43" s="21"/>
      <c r="G43" s="22"/>
      <c r="H43" s="21"/>
      <c r="I43" s="22"/>
      <c r="J43" s="21"/>
      <c r="K43" s="38"/>
      <c r="L43" s="73"/>
      <c r="M43" s="67"/>
      <c r="N43" s="44"/>
      <c r="O43" s="45"/>
      <c r="P43" s="46"/>
      <c r="Q43" s="46"/>
      <c r="R43" s="46"/>
      <c r="S43" s="46"/>
      <c r="T43" s="45"/>
      <c r="U43" s="45"/>
      <c r="V43" s="46"/>
      <c r="W43" s="46"/>
      <c r="X43" s="45"/>
      <c r="Y43" s="46"/>
    </row>
    <row r="44" spans="1:25">
      <c r="A44" s="67"/>
      <c r="B44" s="70"/>
      <c r="C44" s="37"/>
      <c r="D44" s="49" t="s">
        <v>55</v>
      </c>
      <c r="E44" s="50"/>
      <c r="F44" s="50"/>
      <c r="G44" s="51"/>
      <c r="H44" s="50"/>
      <c r="I44" s="51"/>
      <c r="J44" s="52"/>
      <c r="K44" s="38"/>
      <c r="L44" s="73"/>
      <c r="M44" s="67"/>
      <c r="N44" s="44"/>
      <c r="O44" s="45"/>
      <c r="P44" s="46"/>
      <c r="Q44" s="46"/>
      <c r="R44" s="46"/>
      <c r="S44" s="46"/>
      <c r="T44" s="45"/>
      <c r="U44" s="45"/>
      <c r="V44" s="46"/>
      <c r="W44" s="46"/>
      <c r="X44" s="45"/>
      <c r="Y44" s="46"/>
    </row>
    <row r="45" spans="1:25">
      <c r="A45" s="67"/>
      <c r="B45" s="70"/>
      <c r="C45" s="37"/>
      <c r="D45" s="86"/>
      <c r="E45" s="24"/>
      <c r="F45" s="24"/>
      <c r="G45" s="87"/>
      <c r="H45" s="24"/>
      <c r="I45" s="87"/>
      <c r="J45" s="88"/>
      <c r="K45" s="38"/>
      <c r="L45" s="73"/>
      <c r="M45" s="67"/>
      <c r="N45" s="44"/>
      <c r="O45" s="45"/>
      <c r="P45" s="46"/>
      <c r="Q45" s="46"/>
      <c r="R45" s="46"/>
      <c r="S45" s="46"/>
      <c r="T45" s="45"/>
      <c r="U45" s="45"/>
      <c r="V45" s="46"/>
      <c r="W45" s="46"/>
      <c r="X45" s="45"/>
      <c r="Y45" s="46"/>
    </row>
    <row r="46" spans="1:25" ht="7.5" customHeight="1" thickBot="1">
      <c r="A46" s="67"/>
      <c r="B46" s="70"/>
      <c r="C46" s="37"/>
      <c r="D46" s="86"/>
      <c r="E46" s="101" t="s">
        <v>44</v>
      </c>
      <c r="F46" s="24"/>
      <c r="G46" s="87"/>
      <c r="H46" s="24"/>
      <c r="I46" s="87"/>
      <c r="J46" s="88"/>
      <c r="K46" s="38"/>
      <c r="L46" s="73"/>
      <c r="M46" s="67"/>
      <c r="N46" s="44"/>
      <c r="O46" s="45"/>
      <c r="P46" s="46"/>
      <c r="Q46" s="46"/>
      <c r="R46" s="46"/>
      <c r="S46" s="46"/>
      <c r="T46" s="45"/>
      <c r="U46" s="45"/>
      <c r="V46" s="46"/>
      <c r="W46" s="46"/>
      <c r="X46" s="45"/>
      <c r="Y46" s="46"/>
    </row>
    <row r="47" spans="1:25" ht="7.5" customHeight="1">
      <c r="A47" s="67"/>
      <c r="B47" s="70"/>
      <c r="C47" s="37"/>
      <c r="D47" s="23"/>
      <c r="E47" s="101"/>
      <c r="F47" s="24"/>
      <c r="G47" s="97" t="s">
        <v>2</v>
      </c>
      <c r="H47" s="24"/>
      <c r="I47" s="99">
        <f>IF(G47=$R$87,50,0)</f>
        <v>0</v>
      </c>
      <c r="J47" s="27"/>
      <c r="K47" s="38"/>
      <c r="L47" s="73"/>
      <c r="M47" s="67"/>
      <c r="N47" s="44"/>
      <c r="O47" s="45"/>
      <c r="P47" s="46"/>
      <c r="Q47" s="46"/>
      <c r="R47" s="46"/>
      <c r="S47" s="46"/>
      <c r="T47" s="45"/>
      <c r="U47" s="45"/>
      <c r="V47" s="46"/>
      <c r="W47" s="46"/>
      <c r="X47" s="45"/>
      <c r="Y47" s="46"/>
    </row>
    <row r="48" spans="1:25" ht="7.5" customHeight="1" thickBot="1">
      <c r="A48" s="67"/>
      <c r="B48" s="70"/>
      <c r="C48" s="37"/>
      <c r="D48" s="23"/>
      <c r="E48" s="95" t="s">
        <v>56</v>
      </c>
      <c r="F48" s="24"/>
      <c r="G48" s="98"/>
      <c r="H48" s="24"/>
      <c r="I48" s="100"/>
      <c r="J48" s="27"/>
      <c r="K48" s="38"/>
      <c r="L48" s="73"/>
      <c r="M48" s="67"/>
      <c r="N48" s="44"/>
      <c r="O48" s="45"/>
      <c r="P48" s="46"/>
      <c r="Q48" s="46"/>
      <c r="R48" s="46"/>
      <c r="S48" s="46"/>
      <c r="T48" s="45"/>
      <c r="U48" s="45"/>
      <c r="V48" s="46"/>
      <c r="W48" s="46"/>
      <c r="X48" s="45"/>
      <c r="Y48" s="46"/>
    </row>
    <row r="49" spans="1:25" ht="7.5" customHeight="1">
      <c r="A49" s="67"/>
      <c r="B49" s="70"/>
      <c r="C49" s="37"/>
      <c r="D49" s="23"/>
      <c r="E49" s="95"/>
      <c r="F49" s="24"/>
      <c r="G49" s="24"/>
      <c r="H49" s="24"/>
      <c r="I49" s="24"/>
      <c r="J49" s="27"/>
      <c r="K49" s="38"/>
      <c r="L49" s="73"/>
      <c r="M49" s="67"/>
      <c r="N49" s="44"/>
      <c r="O49" s="45"/>
      <c r="P49" s="46"/>
      <c r="Q49" s="46"/>
      <c r="R49" s="46"/>
      <c r="S49" s="46"/>
      <c r="T49" s="45"/>
      <c r="U49" s="45"/>
      <c r="V49" s="46"/>
      <c r="W49" s="46"/>
      <c r="X49" s="45"/>
      <c r="Y49" s="46"/>
    </row>
    <row r="50" spans="1:25">
      <c r="A50" s="67"/>
      <c r="B50" s="70"/>
      <c r="C50" s="37"/>
      <c r="D50" s="23"/>
      <c r="E50" s="24"/>
      <c r="F50" s="24"/>
      <c r="G50" s="24"/>
      <c r="H50" s="24"/>
      <c r="I50" s="24"/>
      <c r="J50" s="27"/>
      <c r="K50" s="38"/>
      <c r="L50" s="73"/>
      <c r="M50" s="67"/>
      <c r="N50" s="44"/>
      <c r="O50" s="45"/>
      <c r="P50" s="46"/>
      <c r="Q50" s="46"/>
      <c r="R50" s="46"/>
      <c r="S50" s="46"/>
      <c r="T50" s="45"/>
      <c r="U50" s="45"/>
      <c r="V50" s="46"/>
      <c r="W50" s="46"/>
      <c r="X50" s="45"/>
      <c r="Y50" s="46"/>
    </row>
    <row r="51" spans="1:25" ht="7.5" customHeight="1" thickBot="1">
      <c r="A51" s="67"/>
      <c r="B51" s="70"/>
      <c r="C51" s="37"/>
      <c r="D51" s="23"/>
      <c r="E51" s="101" t="s">
        <v>34</v>
      </c>
      <c r="F51" s="24"/>
      <c r="G51" s="24"/>
      <c r="H51" s="24"/>
      <c r="I51" s="24"/>
      <c r="J51" s="27"/>
      <c r="K51" s="38"/>
      <c r="L51" s="73"/>
      <c r="M51" s="67"/>
      <c r="N51" s="44"/>
      <c r="O51" s="45"/>
      <c r="P51" s="46"/>
      <c r="Q51" s="46"/>
      <c r="R51" s="46"/>
      <c r="S51" s="46"/>
      <c r="T51" s="45"/>
      <c r="U51" s="45"/>
      <c r="V51" s="46"/>
      <c r="W51" s="46"/>
      <c r="X51" s="45"/>
      <c r="Y51" s="46"/>
    </row>
    <row r="52" spans="1:25" ht="7.5" customHeight="1">
      <c r="A52" s="67"/>
      <c r="B52" s="70"/>
      <c r="C52" s="37"/>
      <c r="D52" s="23"/>
      <c r="E52" s="101"/>
      <c r="F52" s="24"/>
      <c r="G52" s="97" t="s">
        <v>9</v>
      </c>
      <c r="H52" s="24"/>
      <c r="I52" s="99">
        <f>VLOOKUP(G52,$T$88:$U$97,2,FALSE)</f>
        <v>0</v>
      </c>
      <c r="J52" s="27"/>
      <c r="K52" s="38"/>
      <c r="L52" s="73"/>
      <c r="M52" s="67"/>
      <c r="N52" s="44"/>
      <c r="O52" s="45"/>
      <c r="P52" s="46"/>
      <c r="Q52" s="46"/>
      <c r="R52" s="46"/>
      <c r="S52" s="46"/>
      <c r="T52" s="45"/>
      <c r="U52" s="45"/>
      <c r="V52" s="46"/>
      <c r="W52" s="46"/>
      <c r="X52" s="45"/>
      <c r="Y52" s="46"/>
    </row>
    <row r="53" spans="1:25" ht="7.5" customHeight="1" thickBot="1">
      <c r="A53" s="67"/>
      <c r="B53" s="70"/>
      <c r="C53" s="37"/>
      <c r="D53" s="23"/>
      <c r="E53" s="95" t="s">
        <v>51</v>
      </c>
      <c r="F53" s="24"/>
      <c r="G53" s="98"/>
      <c r="H53" s="24"/>
      <c r="I53" s="100"/>
      <c r="J53" s="27"/>
      <c r="K53" s="38"/>
      <c r="L53" s="73"/>
      <c r="M53" s="67"/>
      <c r="N53" s="44"/>
      <c r="O53" s="45"/>
      <c r="P53" s="46"/>
      <c r="Q53" s="46"/>
      <c r="R53" s="46"/>
      <c r="S53" s="46"/>
      <c r="T53" s="45"/>
      <c r="U53" s="45"/>
      <c r="V53" s="46"/>
      <c r="W53" s="46"/>
      <c r="X53" s="45"/>
      <c r="Y53" s="46"/>
    </row>
    <row r="54" spans="1:25" ht="7.5" customHeight="1">
      <c r="A54" s="67"/>
      <c r="B54" s="70"/>
      <c r="C54" s="37"/>
      <c r="D54" s="23"/>
      <c r="E54" s="96"/>
      <c r="F54" s="24"/>
      <c r="G54" s="24"/>
      <c r="H54" s="24"/>
      <c r="I54" s="24"/>
      <c r="J54" s="27"/>
      <c r="K54" s="38"/>
      <c r="L54" s="73"/>
      <c r="M54" s="67"/>
      <c r="N54" s="44"/>
      <c r="O54" s="45"/>
      <c r="P54" s="46"/>
      <c r="Q54" s="46"/>
      <c r="R54" s="46"/>
      <c r="S54" s="46"/>
      <c r="T54" s="45"/>
      <c r="U54" s="45"/>
      <c r="V54" s="46"/>
      <c r="W54" s="46"/>
      <c r="X54" s="45"/>
      <c r="Y54" s="46"/>
    </row>
    <row r="55" spans="1:25" ht="15.75" thickBot="1">
      <c r="A55" s="67"/>
      <c r="B55" s="70"/>
      <c r="C55" s="37"/>
      <c r="D55" s="23"/>
      <c r="E55" s="24"/>
      <c r="F55" s="24"/>
      <c r="G55" s="24"/>
      <c r="H55" s="24"/>
      <c r="I55" s="24"/>
      <c r="J55" s="27"/>
      <c r="K55" s="38"/>
      <c r="L55" s="73"/>
      <c r="M55" s="67"/>
      <c r="N55" s="44"/>
      <c r="O55" s="45"/>
      <c r="P55" s="46"/>
      <c r="Q55" s="46"/>
      <c r="R55" s="46"/>
      <c r="S55" s="46"/>
      <c r="T55" s="45"/>
      <c r="U55" s="45"/>
      <c r="V55" s="46"/>
      <c r="W55" s="46"/>
      <c r="X55" s="45"/>
      <c r="Y55" s="46"/>
    </row>
    <row r="56" spans="1:25" ht="15.75" thickBot="1">
      <c r="A56" s="67"/>
      <c r="B56" s="70"/>
      <c r="C56" s="37"/>
      <c r="D56" s="23"/>
      <c r="E56" s="48" t="s">
        <v>57</v>
      </c>
      <c r="F56" s="24"/>
      <c r="G56" s="16" t="s">
        <v>2</v>
      </c>
      <c r="H56" s="24"/>
      <c r="I56" s="17">
        <f>IF(G56=$R$87,5,0)</f>
        <v>0</v>
      </c>
      <c r="J56" s="27"/>
      <c r="K56" s="38"/>
      <c r="L56" s="73"/>
      <c r="M56" s="67"/>
      <c r="N56" s="44"/>
      <c r="O56" s="45"/>
      <c r="P56" s="46"/>
      <c r="Q56" s="46"/>
      <c r="R56" s="46"/>
      <c r="S56" s="46"/>
      <c r="T56" s="45"/>
      <c r="U56" s="45"/>
      <c r="V56" s="46"/>
      <c r="W56" s="46"/>
      <c r="X56" s="45"/>
      <c r="Y56" s="46"/>
    </row>
    <row r="57" spans="1:25">
      <c r="A57" s="67"/>
      <c r="B57" s="70"/>
      <c r="C57" s="37"/>
      <c r="D57" s="23"/>
      <c r="E57" s="24"/>
      <c r="F57" s="24"/>
      <c r="G57" s="24"/>
      <c r="H57" s="24"/>
      <c r="I57" s="24"/>
      <c r="J57" s="27"/>
      <c r="K57" s="38"/>
      <c r="L57" s="73"/>
      <c r="M57" s="67"/>
      <c r="N57" s="44"/>
      <c r="O57" s="45"/>
      <c r="P57" s="46"/>
      <c r="Q57" s="46"/>
      <c r="R57" s="46"/>
      <c r="S57" s="46"/>
      <c r="T57" s="45"/>
      <c r="U57" s="45"/>
      <c r="V57" s="46"/>
      <c r="W57" s="46"/>
      <c r="X57" s="45"/>
      <c r="Y57" s="46"/>
    </row>
    <row r="58" spans="1:25" ht="7.5" customHeight="1" thickBot="1">
      <c r="A58" s="67"/>
      <c r="B58" s="70"/>
      <c r="C58" s="37"/>
      <c r="D58" s="23"/>
      <c r="E58" s="91" t="s">
        <v>58</v>
      </c>
      <c r="F58" s="24"/>
      <c r="G58" s="24"/>
      <c r="H58" s="24"/>
      <c r="I58" s="24"/>
      <c r="J58" s="27"/>
      <c r="K58" s="38"/>
      <c r="L58" s="73"/>
      <c r="M58" s="67"/>
      <c r="N58" s="44"/>
      <c r="O58" s="45"/>
      <c r="P58" s="46"/>
      <c r="Q58" s="46"/>
      <c r="R58" s="46"/>
      <c r="S58" s="46"/>
      <c r="T58" s="45"/>
      <c r="U58" s="45"/>
      <c r="V58" s="46"/>
      <c r="W58" s="46"/>
      <c r="X58" s="45"/>
      <c r="Y58" s="46"/>
    </row>
    <row r="59" spans="1:25" ht="7.5" customHeight="1">
      <c r="A59" s="67"/>
      <c r="B59" s="70"/>
      <c r="C59" s="37"/>
      <c r="D59" s="23"/>
      <c r="E59" s="91"/>
      <c r="F59" s="24"/>
      <c r="G59" s="97" t="s">
        <v>9</v>
      </c>
      <c r="H59" s="24"/>
      <c r="I59" s="99">
        <f>VLOOKUP(G59,$T$88:$U$97,2,FALSE)</f>
        <v>0</v>
      </c>
      <c r="J59" s="27"/>
      <c r="K59" s="38"/>
      <c r="L59" s="73"/>
      <c r="M59" s="67"/>
      <c r="N59" s="44"/>
      <c r="O59" s="45"/>
      <c r="P59" s="46"/>
      <c r="Q59" s="46"/>
      <c r="R59" s="46"/>
      <c r="S59" s="46"/>
      <c r="T59" s="45"/>
      <c r="U59" s="45"/>
      <c r="V59" s="46"/>
      <c r="W59" s="46"/>
      <c r="X59" s="45"/>
      <c r="Y59" s="46"/>
    </row>
    <row r="60" spans="1:25" ht="7.5" customHeight="1" thickBot="1">
      <c r="A60" s="67"/>
      <c r="B60" s="70"/>
      <c r="C60" s="37"/>
      <c r="D60" s="23"/>
      <c r="E60" s="95" t="s">
        <v>51</v>
      </c>
      <c r="F60" s="24"/>
      <c r="G60" s="98"/>
      <c r="H60" s="24"/>
      <c r="I60" s="100"/>
      <c r="J60" s="27"/>
      <c r="K60" s="38"/>
      <c r="L60" s="73"/>
      <c r="M60" s="67"/>
      <c r="N60" s="44"/>
      <c r="O60" s="45"/>
      <c r="P60" s="46"/>
      <c r="Q60" s="46"/>
      <c r="R60" s="46"/>
      <c r="S60" s="46"/>
      <c r="T60" s="45"/>
      <c r="U60" s="45"/>
      <c r="V60" s="46"/>
      <c r="W60" s="46"/>
      <c r="X60" s="45"/>
      <c r="Y60" s="46"/>
    </row>
    <row r="61" spans="1:25" ht="7.5" customHeight="1">
      <c r="A61" s="67"/>
      <c r="B61" s="70"/>
      <c r="C61" s="37"/>
      <c r="D61" s="23"/>
      <c r="E61" s="96"/>
      <c r="F61" s="24"/>
      <c r="G61" s="24"/>
      <c r="H61" s="24"/>
      <c r="I61" s="24"/>
      <c r="J61" s="27"/>
      <c r="K61" s="38"/>
      <c r="L61" s="73"/>
      <c r="M61" s="67"/>
      <c r="N61" s="44"/>
      <c r="O61" s="45"/>
      <c r="P61" s="46"/>
      <c r="Q61" s="46"/>
      <c r="R61" s="46"/>
      <c r="S61" s="46"/>
      <c r="T61" s="45"/>
      <c r="U61" s="45"/>
      <c r="V61" s="46"/>
      <c r="W61" s="46"/>
      <c r="X61" s="45"/>
      <c r="Y61" s="46"/>
    </row>
    <row r="62" spans="1:25">
      <c r="A62" s="67"/>
      <c r="B62" s="70"/>
      <c r="C62" s="37"/>
      <c r="D62" s="25"/>
      <c r="E62" s="26"/>
      <c r="F62" s="26"/>
      <c r="G62" s="28"/>
      <c r="H62" s="28"/>
      <c r="I62" s="28"/>
      <c r="J62" s="29"/>
      <c r="K62" s="38"/>
      <c r="L62" s="73"/>
      <c r="M62" s="67"/>
      <c r="N62" s="44"/>
      <c r="O62" s="45"/>
      <c r="P62" s="46"/>
      <c r="Q62" s="46"/>
      <c r="R62" s="46"/>
      <c r="S62" s="46"/>
      <c r="T62" s="45"/>
      <c r="U62" s="45"/>
      <c r="V62" s="46"/>
      <c r="W62" s="46"/>
      <c r="X62" s="45"/>
      <c r="Y62" s="46"/>
    </row>
    <row r="63" spans="1:25" ht="15.75" thickBot="1">
      <c r="A63" s="67"/>
      <c r="B63" s="70"/>
      <c r="C63" s="39"/>
      <c r="D63" s="40"/>
      <c r="E63" s="40"/>
      <c r="F63" s="40"/>
      <c r="G63" s="41"/>
      <c r="H63" s="40"/>
      <c r="I63" s="41"/>
      <c r="J63" s="40"/>
      <c r="K63" s="42"/>
      <c r="L63" s="73"/>
      <c r="M63" s="67"/>
      <c r="N63" s="44"/>
      <c r="O63" s="45"/>
      <c r="P63" s="46"/>
      <c r="Q63" s="46"/>
      <c r="R63" s="46"/>
      <c r="S63" s="46"/>
      <c r="T63" s="45"/>
      <c r="U63" s="45"/>
      <c r="V63" s="46"/>
      <c r="W63" s="46"/>
      <c r="X63" s="45"/>
      <c r="Y63" s="46"/>
    </row>
    <row r="64" spans="1:25" ht="15.75" thickBot="1">
      <c r="A64" s="67"/>
      <c r="B64" s="70"/>
      <c r="C64" s="71"/>
      <c r="D64" s="71"/>
      <c r="E64" s="71"/>
      <c r="F64" s="71"/>
      <c r="G64" s="72"/>
      <c r="H64" s="71"/>
      <c r="I64" s="72"/>
      <c r="J64" s="71"/>
      <c r="K64" s="71"/>
      <c r="L64" s="73"/>
      <c r="M64" s="67"/>
      <c r="N64" s="44"/>
      <c r="O64" s="45"/>
      <c r="P64" s="46"/>
      <c r="Q64" s="46"/>
      <c r="R64" s="46"/>
      <c r="S64" s="46"/>
      <c r="T64" s="45"/>
      <c r="U64" s="45"/>
      <c r="V64" s="46"/>
      <c r="W64" s="46"/>
      <c r="X64" s="45"/>
      <c r="Y64" s="46"/>
    </row>
    <row r="65" spans="1:25" ht="15.75" thickBot="1">
      <c r="A65" s="67"/>
      <c r="B65" s="70"/>
      <c r="C65" s="71"/>
      <c r="D65" s="71"/>
      <c r="E65" s="71"/>
      <c r="F65" s="77"/>
      <c r="G65" s="77" t="s">
        <v>33</v>
      </c>
      <c r="H65" s="71"/>
      <c r="I65" s="30">
        <f>SUM(I13:I62)</f>
        <v>11</v>
      </c>
      <c r="J65" s="71"/>
      <c r="K65" s="71"/>
      <c r="L65" s="73"/>
      <c r="M65" s="67"/>
      <c r="N65" s="44"/>
      <c r="O65" s="45"/>
      <c r="P65" s="46"/>
      <c r="Q65" s="46"/>
      <c r="R65" s="46"/>
      <c r="S65" s="46"/>
      <c r="T65" s="45"/>
      <c r="U65" s="45"/>
      <c r="V65" s="46"/>
      <c r="W65" s="46"/>
      <c r="X65" s="45"/>
      <c r="Y65" s="46"/>
    </row>
    <row r="66" spans="1:25" ht="30" customHeight="1" thickBot="1">
      <c r="A66" s="67"/>
      <c r="B66" s="70"/>
      <c r="C66" s="71"/>
      <c r="D66" s="71"/>
      <c r="E66" s="71"/>
      <c r="F66" s="71"/>
      <c r="G66" s="72"/>
      <c r="H66" s="71"/>
      <c r="I66" s="72"/>
      <c r="J66" s="71"/>
      <c r="K66" s="71"/>
      <c r="L66" s="73"/>
      <c r="M66" s="67"/>
      <c r="N66" s="44"/>
      <c r="O66" s="45"/>
      <c r="P66" s="46"/>
      <c r="Q66" s="46"/>
      <c r="R66" s="46"/>
      <c r="S66" s="46"/>
      <c r="T66" s="45"/>
      <c r="U66" s="45"/>
      <c r="V66" s="46"/>
      <c r="W66" s="46"/>
      <c r="X66" s="45"/>
      <c r="Y66" s="46"/>
    </row>
    <row r="67" spans="1:25" ht="15.75" customHeight="1" thickBot="1">
      <c r="A67" s="67"/>
      <c r="B67" s="70"/>
      <c r="C67" s="111" t="s">
        <v>45</v>
      </c>
      <c r="D67" s="71"/>
      <c r="E67" s="91" t="s">
        <v>59</v>
      </c>
      <c r="F67" s="92"/>
      <c r="G67" s="16" t="s">
        <v>2</v>
      </c>
      <c r="H67" s="87"/>
      <c r="I67" s="17">
        <f>IF(G67=$R$87,7,0)</f>
        <v>0</v>
      </c>
      <c r="J67" s="24"/>
      <c r="K67" s="30">
        <f>$I$65+I67</f>
        <v>11</v>
      </c>
      <c r="L67" s="73"/>
      <c r="M67" s="67"/>
      <c r="N67" s="44"/>
      <c r="O67" s="45"/>
      <c r="P67" s="46"/>
      <c r="Q67" s="46"/>
      <c r="R67" s="46"/>
      <c r="S67" s="46"/>
      <c r="T67" s="45"/>
      <c r="U67" s="45"/>
      <c r="V67" s="46"/>
      <c r="W67" s="46"/>
      <c r="X67" s="45"/>
      <c r="Y67" s="46"/>
    </row>
    <row r="68" spans="1:25" ht="15.75" thickBot="1">
      <c r="A68" s="67"/>
      <c r="B68" s="70"/>
      <c r="C68" s="111"/>
      <c r="D68" s="71"/>
      <c r="E68" s="71"/>
      <c r="F68" s="71"/>
      <c r="G68" s="72"/>
      <c r="H68" s="72"/>
      <c r="I68" s="72"/>
      <c r="J68" s="71"/>
      <c r="K68" s="71"/>
      <c r="L68" s="73"/>
      <c r="M68" s="67"/>
      <c r="N68" s="44"/>
      <c r="O68" s="45"/>
      <c r="P68" s="46"/>
      <c r="Q68" s="46"/>
      <c r="R68" s="46"/>
      <c r="S68" s="46"/>
      <c r="T68" s="45"/>
      <c r="U68" s="45"/>
      <c r="V68" s="46"/>
      <c r="W68" s="46"/>
      <c r="X68" s="45"/>
      <c r="Y68" s="46"/>
    </row>
    <row r="69" spans="1:25" ht="15.75" thickBot="1">
      <c r="A69" s="67"/>
      <c r="B69" s="70"/>
      <c r="C69" s="111"/>
      <c r="D69" s="71"/>
      <c r="E69" s="85" t="s">
        <v>5</v>
      </c>
      <c r="F69" s="89"/>
      <c r="G69" s="16" t="s">
        <v>2</v>
      </c>
      <c r="H69" s="87"/>
      <c r="I69" s="17">
        <f>IF(G69=$R$87, 20,0)</f>
        <v>0</v>
      </c>
      <c r="J69" s="24"/>
      <c r="K69" s="30">
        <f>$I$65+I69</f>
        <v>11</v>
      </c>
      <c r="L69" s="73"/>
      <c r="M69" s="67"/>
      <c r="N69" s="44"/>
      <c r="O69" s="45"/>
      <c r="P69" s="46"/>
      <c r="Q69" s="46"/>
      <c r="R69" s="46"/>
      <c r="S69" s="46"/>
      <c r="T69" s="45"/>
      <c r="U69" s="45"/>
      <c r="V69" s="46"/>
      <c r="W69" s="46"/>
      <c r="X69" s="45"/>
      <c r="Y69" s="46"/>
    </row>
    <row r="70" spans="1:25" ht="15.75" thickBot="1">
      <c r="A70" s="67"/>
      <c r="B70" s="70"/>
      <c r="C70" s="111"/>
      <c r="D70" s="71"/>
      <c r="E70" s="71"/>
      <c r="F70" s="71"/>
      <c r="G70" s="71"/>
      <c r="H70" s="71"/>
      <c r="I70" s="71"/>
      <c r="J70" s="71"/>
      <c r="K70" s="71"/>
      <c r="L70" s="73"/>
      <c r="M70" s="67"/>
      <c r="N70" s="44"/>
      <c r="O70" s="45"/>
      <c r="P70" s="46"/>
      <c r="Q70" s="46"/>
      <c r="R70" s="46"/>
      <c r="S70" s="46"/>
      <c r="T70" s="45"/>
      <c r="U70" s="45"/>
      <c r="V70" s="46"/>
      <c r="W70" s="46"/>
      <c r="X70" s="45"/>
      <c r="Y70" s="46"/>
    </row>
    <row r="71" spans="1:25" ht="15.75" thickBot="1">
      <c r="A71" s="67"/>
      <c r="B71" s="70"/>
      <c r="C71" s="111"/>
      <c r="D71" s="71"/>
      <c r="E71" s="85" t="s">
        <v>6</v>
      </c>
      <c r="F71" s="89"/>
      <c r="G71" s="16" t="s">
        <v>2</v>
      </c>
      <c r="H71" s="87"/>
      <c r="I71" s="17">
        <f>IF(G71=$R$87, 20,0)</f>
        <v>0</v>
      </c>
      <c r="J71" s="24"/>
      <c r="K71" s="30">
        <f>$I$65+I71</f>
        <v>11</v>
      </c>
      <c r="L71" s="73"/>
      <c r="M71" s="67"/>
    </row>
    <row r="72" spans="1:25" ht="15.75" thickBot="1">
      <c r="A72" s="67"/>
      <c r="B72" s="70"/>
      <c r="C72" s="111"/>
      <c r="D72" s="71"/>
      <c r="E72" s="71"/>
      <c r="F72" s="71"/>
      <c r="G72" s="72"/>
      <c r="H72" s="72"/>
      <c r="I72" s="72"/>
      <c r="J72" s="71"/>
      <c r="K72" s="71"/>
      <c r="L72" s="73"/>
      <c r="M72" s="67"/>
    </row>
    <row r="73" spans="1:25" ht="15.75" thickBot="1">
      <c r="A73" s="67"/>
      <c r="B73" s="70"/>
      <c r="C73" s="111"/>
      <c r="D73" s="71"/>
      <c r="E73" s="85" t="s">
        <v>3</v>
      </c>
      <c r="F73" s="89"/>
      <c r="G73" s="16" t="s">
        <v>2</v>
      </c>
      <c r="H73" s="24"/>
      <c r="I73" s="17">
        <f>IF(G73=$R$87, 20,0)</f>
        <v>0</v>
      </c>
      <c r="J73" s="24"/>
      <c r="K73" s="30">
        <f>$I$65+I73</f>
        <v>11</v>
      </c>
      <c r="L73" s="73"/>
      <c r="M73" s="67"/>
    </row>
    <row r="74" spans="1:25" ht="15.75" thickBot="1">
      <c r="A74" s="67"/>
      <c r="B74" s="70"/>
      <c r="C74" s="111"/>
      <c r="D74" s="71"/>
      <c r="E74" s="71"/>
      <c r="F74" s="78"/>
      <c r="G74" s="78"/>
      <c r="H74" s="78"/>
      <c r="I74" s="78"/>
      <c r="J74" s="78"/>
      <c r="K74" s="78"/>
      <c r="L74" s="73"/>
      <c r="M74" s="67"/>
    </row>
    <row r="75" spans="1:25" ht="15.75" thickBot="1">
      <c r="A75" s="67"/>
      <c r="B75" s="70"/>
      <c r="C75" s="111"/>
      <c r="D75" s="71"/>
      <c r="E75" s="93" t="s">
        <v>47</v>
      </c>
      <c r="F75" s="94"/>
      <c r="G75" s="16" t="s">
        <v>2</v>
      </c>
      <c r="H75" s="90"/>
      <c r="I75" s="17">
        <f>IF(G75=$R$87, 11,0)</f>
        <v>0</v>
      </c>
      <c r="J75" s="90"/>
      <c r="K75" s="30">
        <f>$I$65+I75</f>
        <v>11</v>
      </c>
      <c r="L75" s="73"/>
      <c r="M75" s="67"/>
    </row>
    <row r="76" spans="1:25" ht="30" customHeight="1">
      <c r="A76" s="67"/>
      <c r="B76" s="70"/>
      <c r="C76" s="71"/>
      <c r="D76" s="71"/>
      <c r="E76" s="71"/>
      <c r="F76" s="71"/>
      <c r="G76" s="72"/>
      <c r="H76" s="71"/>
      <c r="I76" s="72"/>
      <c r="J76" s="71"/>
      <c r="K76" s="71"/>
      <c r="L76" s="73"/>
      <c r="M76" s="67"/>
    </row>
    <row r="77" spans="1:25">
      <c r="A77" s="67"/>
      <c r="B77" s="70"/>
      <c r="C77" s="81" t="s">
        <v>46</v>
      </c>
      <c r="D77" s="57"/>
      <c r="E77" s="57"/>
      <c r="F77" s="57"/>
      <c r="G77" s="58"/>
      <c r="H77" s="57"/>
      <c r="I77" s="58"/>
      <c r="J77" s="57"/>
      <c r="K77" s="59"/>
      <c r="L77" s="73"/>
      <c r="M77" s="67"/>
    </row>
    <row r="78" spans="1:25">
      <c r="A78" s="67"/>
      <c r="B78" s="70"/>
      <c r="C78" s="60"/>
      <c r="D78" s="55"/>
      <c r="E78" s="55"/>
      <c r="F78" s="55"/>
      <c r="G78" s="56"/>
      <c r="H78" s="55"/>
      <c r="I78" s="56"/>
      <c r="J78" s="55"/>
      <c r="K78" s="61"/>
      <c r="L78" s="73"/>
      <c r="M78" s="67"/>
    </row>
    <row r="79" spans="1:25">
      <c r="A79" s="67"/>
      <c r="B79" s="70"/>
      <c r="C79" s="60"/>
      <c r="D79" s="55"/>
      <c r="E79" s="55"/>
      <c r="F79" s="55"/>
      <c r="G79" s="56"/>
      <c r="H79" s="55"/>
      <c r="I79" s="56"/>
      <c r="J79" s="55"/>
      <c r="K79" s="61"/>
      <c r="L79" s="73"/>
      <c r="M79" s="67"/>
    </row>
    <row r="80" spans="1:25">
      <c r="A80" s="67"/>
      <c r="B80" s="70"/>
      <c r="C80" s="60"/>
      <c r="D80" s="55"/>
      <c r="E80" s="55"/>
      <c r="F80" s="55"/>
      <c r="G80" s="56"/>
      <c r="H80" s="55"/>
      <c r="I80" s="56"/>
      <c r="J80" s="55"/>
      <c r="K80" s="61"/>
      <c r="L80" s="73"/>
      <c r="M80" s="67"/>
    </row>
    <row r="81" spans="1:25">
      <c r="A81" s="67"/>
      <c r="B81" s="70"/>
      <c r="C81" s="60"/>
      <c r="D81" s="55"/>
      <c r="E81" s="55"/>
      <c r="F81" s="55"/>
      <c r="G81" s="56"/>
      <c r="H81" s="55"/>
      <c r="I81" s="56"/>
      <c r="J81" s="55"/>
      <c r="K81" s="61"/>
      <c r="L81" s="73"/>
      <c r="M81" s="67"/>
    </row>
    <row r="82" spans="1:25">
      <c r="A82" s="67"/>
      <c r="B82" s="70"/>
      <c r="C82" s="60"/>
      <c r="D82" s="55"/>
      <c r="E82" s="55"/>
      <c r="F82" s="55"/>
      <c r="G82" s="56"/>
      <c r="H82" s="55"/>
      <c r="I82" s="56"/>
      <c r="J82" s="55"/>
      <c r="K82" s="61"/>
      <c r="L82" s="73"/>
      <c r="M82" s="67"/>
    </row>
    <row r="83" spans="1:25">
      <c r="A83" s="67"/>
      <c r="B83" s="70"/>
      <c r="C83" s="60"/>
      <c r="D83" s="55"/>
      <c r="E83" s="55"/>
      <c r="F83" s="55"/>
      <c r="G83" s="56"/>
      <c r="H83" s="55"/>
      <c r="I83" s="56"/>
      <c r="J83" s="55"/>
      <c r="K83" s="61"/>
      <c r="L83" s="73"/>
      <c r="M83" s="67"/>
    </row>
    <row r="84" spans="1:25">
      <c r="A84" s="67"/>
      <c r="B84" s="70"/>
      <c r="C84" s="60"/>
      <c r="D84" s="55"/>
      <c r="E84" s="55"/>
      <c r="F84" s="55"/>
      <c r="G84" s="56"/>
      <c r="H84" s="55"/>
      <c r="I84" s="56"/>
      <c r="J84" s="55"/>
      <c r="K84" s="61"/>
      <c r="L84" s="73"/>
      <c r="M84" s="67"/>
    </row>
    <row r="85" spans="1:25">
      <c r="A85" s="67"/>
      <c r="B85" s="70"/>
      <c r="C85" s="62"/>
      <c r="D85" s="63"/>
      <c r="E85" s="63"/>
      <c r="F85" s="63"/>
      <c r="G85" s="64"/>
      <c r="H85" s="63"/>
      <c r="I85" s="64"/>
      <c r="J85" s="63"/>
      <c r="K85" s="65"/>
      <c r="L85" s="73"/>
      <c r="M85" s="67"/>
    </row>
    <row r="86" spans="1:25" ht="20.100000000000001" customHeight="1">
      <c r="A86" s="67"/>
      <c r="B86" s="83"/>
      <c r="C86" s="74"/>
      <c r="D86" s="74"/>
      <c r="E86" s="74"/>
      <c r="F86" s="74"/>
      <c r="G86" s="75"/>
      <c r="H86" s="74"/>
      <c r="I86" s="75"/>
      <c r="J86" s="74"/>
      <c r="K86" s="74"/>
      <c r="L86" s="76"/>
      <c r="M86" s="67"/>
    </row>
    <row r="87" spans="1:25" hidden="1">
      <c r="A87" s="67"/>
      <c r="B87" s="67"/>
      <c r="C87" s="67"/>
      <c r="D87" s="67"/>
      <c r="E87" s="67"/>
      <c r="F87" s="67"/>
      <c r="G87" s="68"/>
      <c r="H87" s="67"/>
      <c r="I87" s="68"/>
      <c r="J87" s="82"/>
      <c r="K87" s="82"/>
      <c r="L87" s="82"/>
      <c r="M87" s="82"/>
      <c r="N87" s="20"/>
      <c r="O87" s="102" t="s">
        <v>0</v>
      </c>
      <c r="P87" s="102"/>
      <c r="R87" s="20" t="s">
        <v>1</v>
      </c>
      <c r="T87" s="20"/>
      <c r="V87" s="19"/>
      <c r="X87" s="20"/>
      <c r="Y87" s="19"/>
    </row>
    <row r="88" spans="1:25" hidden="1">
      <c r="J88" s="20"/>
      <c r="K88" s="20"/>
      <c r="L88" s="20"/>
      <c r="M88" s="20"/>
      <c r="N88" s="20"/>
      <c r="O88" s="18" t="s">
        <v>18</v>
      </c>
      <c r="P88" s="19">
        <v>11</v>
      </c>
      <c r="R88" s="20" t="s">
        <v>2</v>
      </c>
      <c r="T88" s="18" t="s">
        <v>9</v>
      </c>
      <c r="U88" s="19">
        <v>0</v>
      </c>
      <c r="V88" s="19">
        <v>0</v>
      </c>
      <c r="X88" s="20">
        <v>0</v>
      </c>
      <c r="Y88" s="19">
        <v>0</v>
      </c>
    </row>
    <row r="89" spans="1:25" hidden="1">
      <c r="J89" s="20"/>
      <c r="K89" s="20"/>
      <c r="L89" s="20"/>
      <c r="M89" s="20"/>
      <c r="N89" s="20"/>
      <c r="O89" s="18" t="s">
        <v>19</v>
      </c>
      <c r="P89" s="19">
        <v>15</v>
      </c>
      <c r="T89" s="20" t="s">
        <v>35</v>
      </c>
      <c r="U89" s="19">
        <v>0</v>
      </c>
      <c r="V89" s="19">
        <v>0</v>
      </c>
      <c r="X89" s="20">
        <v>1</v>
      </c>
      <c r="Y89" s="19">
        <v>4</v>
      </c>
    </row>
    <row r="90" spans="1:25" hidden="1">
      <c r="J90" s="20"/>
      <c r="K90" s="20"/>
      <c r="L90" s="20"/>
      <c r="M90" s="20"/>
      <c r="N90" s="20"/>
      <c r="O90" s="18" t="s">
        <v>20</v>
      </c>
      <c r="P90" s="19">
        <v>20</v>
      </c>
      <c r="T90" s="20" t="s">
        <v>36</v>
      </c>
      <c r="U90" s="19">
        <v>0</v>
      </c>
      <c r="V90" s="19">
        <v>0</v>
      </c>
      <c r="X90" s="20">
        <v>2</v>
      </c>
      <c r="Y90" s="19">
        <v>5</v>
      </c>
    </row>
    <row r="91" spans="1:25" hidden="1">
      <c r="J91" s="20"/>
      <c r="K91" s="20"/>
      <c r="L91" s="20"/>
      <c r="M91" s="20"/>
      <c r="N91" s="20"/>
      <c r="O91" s="18" t="s">
        <v>21</v>
      </c>
      <c r="P91" s="19">
        <v>25</v>
      </c>
      <c r="T91" s="20" t="s">
        <v>37</v>
      </c>
      <c r="U91" s="19">
        <v>20</v>
      </c>
      <c r="V91" s="19">
        <v>5</v>
      </c>
      <c r="X91" s="20">
        <v>3</v>
      </c>
      <c r="Y91" s="19">
        <v>6</v>
      </c>
    </row>
    <row r="92" spans="1:25" hidden="1">
      <c r="J92" s="20"/>
      <c r="K92" s="20"/>
      <c r="L92" s="20"/>
      <c r="M92" s="20"/>
      <c r="N92" s="20"/>
      <c r="O92" s="18" t="s">
        <v>22</v>
      </c>
      <c r="P92" s="19">
        <v>30</v>
      </c>
      <c r="T92" s="20" t="s">
        <v>38</v>
      </c>
      <c r="U92" s="19">
        <v>25</v>
      </c>
      <c r="V92" s="19">
        <v>6</v>
      </c>
      <c r="X92" s="20">
        <v>4</v>
      </c>
      <c r="Y92" s="19">
        <v>7</v>
      </c>
    </row>
    <row r="93" spans="1:25" hidden="1">
      <c r="J93" s="20"/>
      <c r="K93" s="20"/>
      <c r="L93" s="20"/>
      <c r="M93" s="20"/>
      <c r="N93" s="20"/>
      <c r="O93" s="18" t="s">
        <v>23</v>
      </c>
      <c r="P93" s="19">
        <v>35</v>
      </c>
      <c r="T93" s="20" t="s">
        <v>39</v>
      </c>
      <c r="U93" s="19">
        <v>30</v>
      </c>
      <c r="V93" s="19">
        <v>7</v>
      </c>
      <c r="X93" s="18" t="s">
        <v>12</v>
      </c>
      <c r="Y93" s="19">
        <v>7</v>
      </c>
    </row>
    <row r="94" spans="1:25" hidden="1">
      <c r="J94" s="20"/>
      <c r="K94" s="20"/>
      <c r="L94" s="20"/>
      <c r="M94" s="20"/>
      <c r="N94" s="20"/>
      <c r="O94" s="18" t="s">
        <v>24</v>
      </c>
      <c r="P94" s="19">
        <v>40</v>
      </c>
      <c r="T94" s="20" t="s">
        <v>40</v>
      </c>
      <c r="U94" s="19">
        <v>35</v>
      </c>
      <c r="V94" s="19">
        <v>8</v>
      </c>
      <c r="X94" s="20"/>
      <c r="Y94" s="19"/>
    </row>
    <row r="95" spans="1:25" hidden="1">
      <c r="J95" s="20"/>
      <c r="K95" s="20"/>
      <c r="L95" s="20"/>
      <c r="M95" s="20"/>
      <c r="N95" s="20"/>
      <c r="O95" s="18" t="s">
        <v>25</v>
      </c>
      <c r="P95" s="19">
        <v>50</v>
      </c>
      <c r="T95" s="20" t="s">
        <v>41</v>
      </c>
      <c r="U95" s="19">
        <v>40</v>
      </c>
      <c r="V95" s="19">
        <v>10</v>
      </c>
      <c r="X95" s="20"/>
      <c r="Y95" s="19"/>
    </row>
    <row r="96" spans="1:25" hidden="1">
      <c r="J96" s="20"/>
      <c r="K96" s="20"/>
      <c r="L96" s="20"/>
      <c r="M96" s="20"/>
      <c r="N96" s="20"/>
      <c r="O96" s="18" t="s">
        <v>26</v>
      </c>
      <c r="P96" s="19">
        <v>60</v>
      </c>
      <c r="T96" s="20" t="s">
        <v>42</v>
      </c>
      <c r="U96" s="19">
        <v>40</v>
      </c>
      <c r="V96" s="19">
        <v>10</v>
      </c>
      <c r="X96" s="20"/>
      <c r="Y96" s="19"/>
    </row>
    <row r="97" spans="10:25" hidden="1">
      <c r="J97" s="20"/>
      <c r="K97" s="20"/>
      <c r="L97" s="20"/>
      <c r="M97" s="20"/>
      <c r="N97" s="20"/>
      <c r="O97" s="18" t="s">
        <v>27</v>
      </c>
      <c r="P97" s="19">
        <v>70</v>
      </c>
      <c r="T97" s="18" t="s">
        <v>43</v>
      </c>
      <c r="U97" s="19">
        <v>40</v>
      </c>
      <c r="V97" s="19">
        <v>10</v>
      </c>
      <c r="X97" s="20"/>
      <c r="Y97" s="19"/>
    </row>
    <row r="98" spans="10:25" hidden="1">
      <c r="J98" s="20"/>
      <c r="K98" s="20"/>
      <c r="L98" s="20"/>
      <c r="M98" s="20"/>
      <c r="N98" s="20"/>
      <c r="O98" s="18" t="s">
        <v>28</v>
      </c>
      <c r="P98" s="19">
        <v>90</v>
      </c>
      <c r="T98" s="20"/>
      <c r="V98" s="19"/>
      <c r="X98" s="20"/>
      <c r="Y98" s="19"/>
    </row>
    <row r="99" spans="10:25" hidden="1">
      <c r="J99" s="20"/>
      <c r="K99" s="20"/>
      <c r="L99" s="20"/>
      <c r="M99" s="20"/>
      <c r="N99" s="20"/>
      <c r="O99" s="18" t="s">
        <v>29</v>
      </c>
      <c r="P99" s="19">
        <v>110</v>
      </c>
      <c r="T99" s="20"/>
      <c r="V99" s="19"/>
      <c r="X99" s="20"/>
      <c r="Y99" s="19"/>
    </row>
    <row r="100" spans="10:25" hidden="1">
      <c r="J100" s="20"/>
      <c r="K100" s="20"/>
      <c r="L100" s="20"/>
      <c r="M100" s="20"/>
      <c r="N100" s="20"/>
      <c r="O100" s="18" t="s">
        <v>30</v>
      </c>
      <c r="P100" s="19">
        <v>130</v>
      </c>
      <c r="T100" s="20"/>
      <c r="V100" s="19"/>
      <c r="X100" s="20"/>
      <c r="Y100" s="19"/>
    </row>
    <row r="101" spans="10:25" hidden="1">
      <c r="J101" s="20"/>
      <c r="K101" s="20"/>
      <c r="L101" s="20"/>
      <c r="M101" s="20"/>
      <c r="N101" s="20"/>
      <c r="O101" s="18" t="s">
        <v>31</v>
      </c>
      <c r="P101" s="19">
        <v>150</v>
      </c>
      <c r="T101" s="20"/>
      <c r="V101" s="19"/>
      <c r="X101" s="20"/>
      <c r="Y101" s="19"/>
    </row>
    <row r="102" spans="10:25" hidden="1">
      <c r="J102" s="20"/>
      <c r="K102" s="20"/>
      <c r="L102" s="20"/>
      <c r="M102" s="20"/>
      <c r="N102" s="20"/>
      <c r="O102" s="18" t="s">
        <v>32</v>
      </c>
      <c r="P102" s="19">
        <v>170</v>
      </c>
      <c r="T102" s="20"/>
      <c r="V102" s="19"/>
      <c r="X102" s="20"/>
      <c r="Y102" s="19"/>
    </row>
    <row r="103" spans="10:25" hidden="1">
      <c r="J103" s="20"/>
      <c r="K103" s="20"/>
      <c r="L103" s="20"/>
      <c r="M103" s="20"/>
      <c r="Y103" s="20"/>
    </row>
    <row r="104" spans="10:25" hidden="1"/>
    <row r="105" spans="10:25" hidden="1"/>
  </sheetData>
  <mergeCells count="37">
    <mergeCell ref="B1:L1"/>
    <mergeCell ref="C67:C75"/>
    <mergeCell ref="E22:E23"/>
    <mergeCell ref="E24:E25"/>
    <mergeCell ref="E27:E28"/>
    <mergeCell ref="E29:E30"/>
    <mergeCell ref="E32:E33"/>
    <mergeCell ref="E34:E35"/>
    <mergeCell ref="E17:E18"/>
    <mergeCell ref="G18:G19"/>
    <mergeCell ref="I18:I19"/>
    <mergeCell ref="E19:E20"/>
    <mergeCell ref="G28:G29"/>
    <mergeCell ref="I28:I29"/>
    <mergeCell ref="G33:G34"/>
    <mergeCell ref="I33:I34"/>
    <mergeCell ref="O87:P87"/>
    <mergeCell ref="E12:E13"/>
    <mergeCell ref="E14:E15"/>
    <mergeCell ref="I13:I14"/>
    <mergeCell ref="G23:G24"/>
    <mergeCell ref="I23:I24"/>
    <mergeCell ref="F13:G14"/>
    <mergeCell ref="E46:E47"/>
    <mergeCell ref="E48:E49"/>
    <mergeCell ref="G47:G48"/>
    <mergeCell ref="I52:I53"/>
    <mergeCell ref="G59:G60"/>
    <mergeCell ref="I59:I60"/>
    <mergeCell ref="I47:I48"/>
    <mergeCell ref="E51:E52"/>
    <mergeCell ref="E53:E54"/>
    <mergeCell ref="E67:F67"/>
    <mergeCell ref="E75:F75"/>
    <mergeCell ref="E58:E59"/>
    <mergeCell ref="E60:E61"/>
    <mergeCell ref="G52:G53"/>
  </mergeCells>
  <dataValidations count="4">
    <dataValidation type="list" allowBlank="1" showInputMessage="1" showErrorMessage="1" sqref="G18:G19">
      <formula1>$X$88:$X$93</formula1>
    </dataValidation>
    <dataValidation type="list" allowBlank="1" showInputMessage="1" showErrorMessage="1" sqref="G33 G52 G28:G29 G23 G59">
      <formula1>$T$88:$T$97</formula1>
    </dataValidation>
    <dataValidation type="list" allowBlank="1" showInputMessage="1" showErrorMessage="1" sqref="G37 G56 G39 G71 G69 G67 G73 G75 G47 G49">
      <formula1>$R$87:$R$88</formula1>
    </dataValidation>
    <dataValidation type="list" allowBlank="1" showInputMessage="1" showErrorMessage="1" sqref="F13:G14">
      <formula1>$O$88:$O$102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 CHAMPENOIS</dc:creator>
  <cp:lastModifiedBy>Pierre MIMET SE-UNSA 17</cp:lastModifiedBy>
  <cp:lastPrinted>2019-04-11T21:15:44Z</cp:lastPrinted>
  <dcterms:created xsi:type="dcterms:W3CDTF">2019-03-29T09:52:23Z</dcterms:created>
  <dcterms:modified xsi:type="dcterms:W3CDTF">2019-04-12T15:57:55Z</dcterms:modified>
</cp:coreProperties>
</file>