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e\Documents\SE-Unsa\Mouvement\R21\"/>
    </mc:Choice>
  </mc:AlternateContent>
  <bookViews>
    <workbookView xWindow="0" yWindow="0" windowWidth="20490" windowHeight="7650"/>
  </bookViews>
  <sheets>
    <sheet name="Feuil1" sheetId="1" r:id="rId1"/>
    <sheet name="Feuil2" sheetId="2" r:id="rId2"/>
  </sheets>
  <definedNames>
    <definedName name="_xlnm.Print_Area" localSheetId="0">Feuil1!$B$1:$L$85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I72" i="1"/>
  <c r="I68" i="1"/>
  <c r="I70" i="1"/>
  <c r="I66" i="1"/>
  <c r="I64" i="1"/>
  <c r="I62" i="1"/>
  <c r="I51" i="1"/>
  <c r="I47" i="1"/>
  <c r="I42" i="1"/>
  <c r="I34" i="1"/>
  <c r="I32" i="1"/>
  <c r="I28" i="1" l="1"/>
  <c r="I54" i="1" l="1"/>
  <c r="I23" i="1"/>
  <c r="I18" i="1"/>
  <c r="I60" i="1" l="1"/>
  <c r="K70" i="1" l="1"/>
  <c r="K72" i="1"/>
  <c r="K66" i="1"/>
  <c r="K68" i="1" l="1"/>
  <c r="K62" i="1"/>
  <c r="K64" i="1"/>
</calcChain>
</file>

<file path=xl/sharedStrings.xml><?xml version="1.0" encoding="utf-8"?>
<sst xmlns="http://schemas.openxmlformats.org/spreadsheetml/2006/main" count="130" uniqueCount="92">
  <si>
    <t>ANCAGS</t>
  </si>
  <si>
    <t>OUI</t>
  </si>
  <si>
    <t>NON</t>
  </si>
  <si>
    <t>Mesure de carte scolaire</t>
  </si>
  <si>
    <t>Ancienneté générale de service</t>
  </si>
  <si>
    <t>N/A</t>
  </si>
  <si>
    <t>Ancienneté de poste de direction</t>
  </si>
  <si>
    <t>Points pour enfants de moins de 18 ans</t>
  </si>
  <si>
    <t>Prénom Nom :</t>
  </si>
  <si>
    <t>Adresse :</t>
  </si>
  <si>
    <t xml:space="preserve">Mail : </t>
  </si>
  <si>
    <t>Barème de base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</si>
  <si>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</si>
  <si>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</si>
  <si>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</si>
  <si>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</si>
  <si>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</si>
  <si>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</si>
  <si>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</si>
  <si>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</si>
  <si>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 xml:space="preserve">Situation de handicap </t>
  </si>
  <si>
    <t>sur poste éligible</t>
  </si>
  <si>
    <t>Commentaires :</t>
  </si>
  <si>
    <t>Points automatiques</t>
  </si>
  <si>
    <t>Nombre de rentrées effectuées</t>
  </si>
  <si>
    <t>Ancienneté poste Rep/REP+ ou zone rurale</t>
  </si>
  <si>
    <t>Situation sociale ou médicale</t>
  </si>
  <si>
    <t>Reconnaissance MDPH ou ALD</t>
  </si>
  <si>
    <r>
      <rPr>
        <b/>
        <sz val="11"/>
        <color theme="1"/>
        <rFont val="Calibri"/>
        <family val="2"/>
        <scheme val="minor"/>
      </rPr>
      <t>Maintien sur poste de direction</t>
    </r>
    <r>
      <rPr>
        <sz val="11"/>
        <color theme="1"/>
        <rFont val="Calibri"/>
        <family val="2"/>
        <scheme val="minor"/>
      </rPr>
      <t xml:space="preserve"> de l'enseignant faisant fonction</t>
    </r>
  </si>
  <si>
    <t>Renouvellement vœu 1</t>
  </si>
  <si>
    <t>Tel :</t>
  </si>
  <si>
    <t>arrêtée au 31.12.2020 (voir i-prof)</t>
  </si>
  <si>
    <r>
      <t>Au 1</t>
    </r>
    <r>
      <rPr>
        <i/>
        <vertAlign val="superscript"/>
        <sz val="10"/>
        <color theme="1"/>
        <rFont val="Calibri"/>
        <family val="2"/>
        <scheme val="minor"/>
      </rPr>
      <t>er</t>
    </r>
    <r>
      <rPr>
        <i/>
        <sz val="10"/>
        <color theme="1"/>
        <rFont val="Calibri"/>
        <family val="2"/>
        <scheme val="minor"/>
      </rPr>
      <t xml:space="preserve"> septembre 2021</t>
    </r>
  </si>
  <si>
    <t>Annexes 5 et 6 - Nombre de rentrées effectuées</t>
  </si>
  <si>
    <t>Points à déclarer (annexe 12)</t>
  </si>
  <si>
    <t>Ancienneté poste SDEI (ex ASH) annexe 7</t>
  </si>
  <si>
    <r>
      <rPr>
        <b/>
        <sz val="11"/>
        <color theme="1"/>
        <rFont val="Calibri"/>
        <family val="2"/>
        <scheme val="minor"/>
      </rPr>
      <t>Ancienneté poste Pol Ville</t>
    </r>
    <r>
      <rPr>
        <sz val="11"/>
        <color theme="1"/>
        <rFont val="Calibri"/>
        <family val="2"/>
        <scheme val="minor"/>
      </rPr>
      <t xml:space="preserve"> hors Charente-Maritime</t>
    </r>
  </si>
  <si>
    <r>
      <t xml:space="preserve">Parent isolé </t>
    </r>
    <r>
      <rPr>
        <i/>
        <sz val="11"/>
        <color theme="1"/>
        <rFont val="Calibri"/>
        <family val="2"/>
        <scheme val="minor"/>
      </rPr>
      <t>(durée d'éloignement au 31.08.2021)</t>
    </r>
  </si>
  <si>
    <r>
      <t xml:space="preserve">Rapprochement de conjoint </t>
    </r>
    <r>
      <rPr>
        <i/>
        <sz val="11"/>
        <color theme="1"/>
        <rFont val="Calibri"/>
        <family val="2"/>
        <scheme val="minor"/>
      </rPr>
      <t>(durée d'éloignement au 31.08.2021)</t>
    </r>
  </si>
  <si>
    <r>
      <t>Autorité parentale conjointe</t>
    </r>
    <r>
      <rPr>
        <i/>
        <sz val="11"/>
        <color theme="1"/>
        <rFont val="Calibri"/>
        <family val="2"/>
        <scheme val="minor"/>
      </rPr>
      <t xml:space="preserve"> (durée d'éloignement au 31.08.2021)</t>
    </r>
  </si>
  <si>
    <t>9 ans</t>
  </si>
  <si>
    <t>10 ans</t>
  </si>
  <si>
    <t>11 ans</t>
  </si>
  <si>
    <t>12 ans</t>
  </si>
  <si>
    <t>13 ans</t>
  </si>
  <si>
    <t>14 ans</t>
  </si>
  <si>
    <t>15 ans</t>
  </si>
  <si>
    <t>16 ans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</si>
  <si>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</si>
  <si>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</si>
  <si>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</si>
  <si>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</si>
  <si>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</si>
  <si>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</si>
  <si>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</si>
  <si>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</si>
  <si>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25 ans</t>
  </si>
  <si>
    <t>26 ans</t>
  </si>
  <si>
    <t>27 ans</t>
  </si>
  <si>
    <t>28 ans</t>
  </si>
  <si>
    <t>29 ans</t>
  </si>
  <si>
    <t>30 ans</t>
  </si>
  <si>
    <t>31 ans</t>
  </si>
  <si>
    <t>32 ans</t>
  </si>
  <si>
    <t>33 ans</t>
  </si>
  <si>
    <t>34 ans</t>
  </si>
  <si>
    <t>35 ans</t>
  </si>
  <si>
    <t>36 ans</t>
  </si>
  <si>
    <t>37 ans</t>
  </si>
  <si>
    <t>38 ans</t>
  </si>
  <si>
    <t>39 ans</t>
  </si>
  <si>
    <t>40 ans</t>
  </si>
  <si>
    <t>Enfants - de 18 ans</t>
  </si>
  <si>
    <t>4 et +</t>
  </si>
  <si>
    <t>Ancienneté tout poste (supprimé)</t>
  </si>
  <si>
    <t>7 ans et +</t>
  </si>
  <si>
    <t>Direction</t>
  </si>
  <si>
    <t>REP &amp; ancienneté SDEI</t>
  </si>
  <si>
    <t>ASH</t>
  </si>
  <si>
    <t>14 ans et +</t>
  </si>
  <si>
    <t>Parent isolé</t>
  </si>
  <si>
    <t>Sportif de haut niveau</t>
  </si>
  <si>
    <t>Renouvellement vœux</t>
  </si>
  <si>
    <t>1ère année</t>
  </si>
  <si>
    <t>2ème année</t>
  </si>
  <si>
    <t>3ème année</t>
  </si>
  <si>
    <t>Fiche de suivi syndical : MOUVEMENT 2021</t>
  </si>
  <si>
    <t>d'accès en m'adressant au SE-Unsa -1, place des Britanniques - 17000 La Rochelle.</t>
  </si>
  <si>
    <t xml:space="preserve">Date :                                                                                              </t>
  </si>
  <si>
    <t xml:space="preserve">            e :</t>
  </si>
  <si>
    <t xml:space="preserve">IMPORTANT : Pour être en règle avec la loi « lnformatique et Libertés », il nous faut impérativement votre accord signé.
J'accepte de fournir au SE-Unsa les informations nécessaires au suivi de mon dossier. Je demande au SE-Unsa de me fournir les informations administratives et corporatives concernant notamment la 
gestion et le déroulement de ma carrière auxquelles il a accès notamment à l'occasion de commissions paritaires et l'autorise à faire figurer ces informations dans des fichiers et traitements  informatisés dans les conditions fixées par les articles 26 et 27 de la loi du 6 janvier 1978. Cette autorisation est révocable par moi-même dans les mêmes conditions que le droit d'accès en m'adressant au SE-Unsa -1, place des Britanniques - 17000 La Rochelle.
Date :                                                  Signature :               </t>
  </si>
  <si>
    <r>
      <rPr>
        <b/>
        <sz val="11"/>
        <color theme="1"/>
        <rFont val="Calibri"/>
        <family val="2"/>
        <scheme val="minor"/>
      </rPr>
      <t xml:space="preserve">Poste SDEI (ex ASH) </t>
    </r>
    <r>
      <rPr>
        <sz val="11"/>
        <color theme="1"/>
        <rFont val="Calibri"/>
        <family val="2"/>
        <scheme val="minor"/>
      </rPr>
      <t>obtenu sans certification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</si>
</sst>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BernhardFashion BT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name val="BernhardFashion BT"/>
    </font>
    <font>
      <i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0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7" borderId="10" xfId="0" applyFill="1" applyBorder="1"/>
    <xf numFmtId="0" fontId="0" fillId="7" borderId="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1" xfId="0" applyFill="1" applyBorder="1"/>
    <xf numFmtId="0" fontId="0" fillId="7" borderId="13" xfId="0" applyFill="1" applyBorder="1" applyAlignment="1">
      <alignment horizontal="center"/>
    </xf>
    <xf numFmtId="0" fontId="0" fillId="7" borderId="14" xfId="0" applyFill="1" applyBorder="1"/>
    <xf numFmtId="0" fontId="1" fillId="4" borderId="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4" xfId="0" applyFill="1" applyBorder="1" applyAlignment="1">
      <alignment horizontal="center"/>
    </xf>
    <xf numFmtId="0" fontId="0" fillId="6" borderId="25" xfId="0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3" borderId="7" xfId="0" applyFont="1" applyFill="1" applyBorder="1"/>
    <xf numFmtId="0" fontId="0" fillId="7" borderId="0" xfId="0" applyFont="1" applyFill="1" applyBorder="1"/>
    <xf numFmtId="0" fontId="2" fillId="7" borderId="15" xfId="0" applyFont="1" applyFill="1" applyBorder="1"/>
    <xf numFmtId="0" fontId="0" fillId="7" borderId="16" xfId="0" applyFill="1" applyBorder="1"/>
    <xf numFmtId="0" fontId="0" fillId="7" borderId="16" xfId="0" applyFill="1" applyBorder="1" applyAlignment="1">
      <alignment horizontal="center"/>
    </xf>
    <xf numFmtId="0" fontId="2" fillId="7" borderId="17" xfId="0" applyFont="1" applyFill="1" applyBorder="1" applyAlignment="1">
      <alignment horizontal="right"/>
    </xf>
    <xf numFmtId="0" fontId="0" fillId="5" borderId="0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33" xfId="0" applyFill="1" applyBorder="1"/>
    <xf numFmtId="0" fontId="0" fillId="8" borderId="33" xfId="0" applyFill="1" applyBorder="1" applyAlignment="1">
      <alignment horizontal="center"/>
    </xf>
    <xf numFmtId="0" fontId="0" fillId="8" borderId="34" xfId="0" applyFill="1" applyBorder="1"/>
    <xf numFmtId="0" fontId="0" fillId="8" borderId="35" xfId="0" applyFill="1" applyBorder="1"/>
    <xf numFmtId="0" fontId="0" fillId="8" borderId="31" xfId="0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9" borderId="35" xfId="0" applyFill="1" applyBorder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0" fillId="9" borderId="31" xfId="0" applyFill="1" applyBorder="1"/>
    <xf numFmtId="0" fontId="0" fillId="9" borderId="37" xfId="0" applyFill="1" applyBorder="1"/>
    <xf numFmtId="0" fontId="0" fillId="9" borderId="37" xfId="0" applyFill="1" applyBorder="1" applyAlignment="1">
      <alignment horizontal="center"/>
    </xf>
    <xf numFmtId="0" fontId="0" fillId="9" borderId="38" xfId="0" applyFill="1" applyBorder="1"/>
    <xf numFmtId="0" fontId="1" fillId="9" borderId="0" xfId="0" applyFont="1" applyFill="1" applyBorder="1" applyAlignment="1">
      <alignment horizontal="right"/>
    </xf>
    <xf numFmtId="0" fontId="0" fillId="9" borderId="0" xfId="0" applyFill="1" applyBorder="1" applyAlignment="1">
      <alignment horizontal="left"/>
    </xf>
    <xf numFmtId="0" fontId="0" fillId="9" borderId="26" xfId="0" applyFill="1" applyBorder="1"/>
    <xf numFmtId="0" fontId="0" fillId="9" borderId="26" xfId="0" applyFill="1" applyBorder="1" applyAlignment="1">
      <alignment horizontal="center"/>
    </xf>
    <xf numFmtId="0" fontId="2" fillId="8" borderId="32" xfId="0" applyFont="1" applyFill="1" applyBorder="1"/>
    <xf numFmtId="0" fontId="4" fillId="0" borderId="0" xfId="0" applyFont="1" applyBorder="1"/>
    <xf numFmtId="0" fontId="0" fillId="9" borderId="36" xfId="0" applyFill="1" applyBorder="1"/>
    <xf numFmtId="0" fontId="1" fillId="3" borderId="0" xfId="0" applyFont="1" applyFill="1" applyBorder="1"/>
    <xf numFmtId="0" fontId="1" fillId="7" borderId="0" xfId="0" applyFont="1" applyFill="1" applyBorder="1"/>
    <xf numFmtId="0" fontId="2" fillId="7" borderId="10" xfId="0" applyFont="1" applyFill="1" applyBorder="1"/>
    <xf numFmtId="0" fontId="0" fillId="7" borderId="0" xfId="0" applyFill="1" applyBorder="1" applyAlignment="1">
      <alignment horizontal="center"/>
    </xf>
    <xf numFmtId="0" fontId="2" fillId="7" borderId="11" xfId="0" applyFont="1" applyFill="1" applyBorder="1" applyAlignment="1">
      <alignment horizontal="right"/>
    </xf>
    <xf numFmtId="0" fontId="0" fillId="10" borderId="0" xfId="0" applyFill="1" applyBorder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7" fillId="0" borderId="0" xfId="0" applyFont="1" applyBorder="1"/>
    <xf numFmtId="0" fontId="0" fillId="9" borderId="33" xfId="0" applyFill="1" applyBorder="1"/>
    <xf numFmtId="0" fontId="0" fillId="9" borderId="33" xfId="0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10" fillId="7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9" borderId="0" xfId="0" applyFont="1" applyFill="1" applyBorder="1" applyAlignment="1">
      <alignment horizontal="left" wrapText="1"/>
    </xf>
    <xf numFmtId="0" fontId="0" fillId="5" borderId="0" xfId="0" applyFill="1" applyBorder="1" applyAlignment="1">
      <alignment horizontal="left"/>
    </xf>
    <xf numFmtId="0" fontId="1" fillId="3" borderId="42" xfId="0" applyFont="1" applyFill="1" applyBorder="1" applyAlignment="1">
      <alignment horizontal="left"/>
    </xf>
    <xf numFmtId="0" fontId="0" fillId="9" borderId="31" xfId="0" applyFill="1" applyBorder="1" applyAlignment="1">
      <alignment horizontal="center" vertical="center" textRotation="90"/>
    </xf>
    <xf numFmtId="0" fontId="0" fillId="7" borderId="0" xfId="0" applyFill="1" applyBorder="1" applyAlignment="1">
      <alignment horizontal="left"/>
    </xf>
    <xf numFmtId="0" fontId="0" fillId="7" borderId="4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189940</xdr:colOff>
      <xdr:row>1</xdr:row>
      <xdr:rowOff>178039</xdr:rowOff>
    </xdr:from>
    <xdr:to>
      <xdr:col>11</xdr:col>
      <xdr:colOff>0</xdr:colOff>
      <xdr:row>7</xdr:row>
      <xdr:rowOff>10031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7234" y="514215"/>
          <a:ext cx="616884" cy="97499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6"/>
  <sheetViews>
    <sheetView tabSelected="1" view="pageBreakPreview" topLeftCell="B1" zoomScaleNormal="70" zoomScaleSheetLayoutView="100" workbookViewId="0">
      <selection activeCell="E3" sqref="E3:I3"/>
    </sheetView>
  </sheetViews>
  <sheetFormatPr baseColWidth="10" defaultRowHeight="15"/>
  <cols>
    <col min="1" max="1" width="3.85546875" customWidth="1"/>
    <col min="2" max="2" width="4.28515625" customWidth="1"/>
    <col min="3" max="3" width="4.5703125" customWidth="1"/>
    <col min="4" max="4" width="4.42578125" customWidth="1"/>
    <col min="5" max="5" width="49.42578125" customWidth="1"/>
    <col min="6" max="6" width="13.28515625" customWidth="1"/>
    <col min="7" max="7" width="11.42578125" style="1"/>
    <col min="8" max="8" width="2.85546875" customWidth="1"/>
    <col min="9" max="9" width="11.42578125" style="1"/>
    <col min="10" max="10" width="3.42578125" customWidth="1"/>
    <col min="11" max="11" width="8.7109375" customWidth="1"/>
    <col min="12" max="12" width="4.140625" customWidth="1"/>
    <col min="13" max="13" width="4.5703125" style="43" customWidth="1"/>
    <col min="14" max="14" width="5.140625" style="41" customWidth="1"/>
    <col min="15" max="15" width="5.140625" style="42" customWidth="1"/>
    <col min="16" max="16" width="4.140625" style="43" bestFit="1" customWidth="1"/>
    <col min="17" max="17" width="7.7109375" style="43" customWidth="1"/>
    <col min="18" max="18" width="2.5703125" style="43" customWidth="1"/>
    <col min="19" max="19" width="7.42578125" style="43" customWidth="1"/>
    <col min="20" max="20" width="5.28515625" style="42" customWidth="1"/>
    <col min="21" max="21" width="5" style="42" customWidth="1"/>
    <col min="22" max="26" width="5.140625" style="43" customWidth="1"/>
    <col min="27" max="27" width="4.42578125" style="43" customWidth="1"/>
    <col min="28" max="28" width="4.7109375" style="42" customWidth="1"/>
    <col min="29" max="29" width="11.5703125" style="43"/>
  </cols>
  <sheetData>
    <row r="1" spans="1:13" customFormat="1" ht="47.25" customHeight="1">
      <c r="B1" s="102" t="s">
        <v>86</v>
      </c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84"/>
    </row>
    <row r="2" spans="1:13" customFormat="1">
      <c r="A2" s="58"/>
      <c r="B2" s="61"/>
      <c r="C2" s="62"/>
      <c r="D2" s="62"/>
      <c r="E2" s="62"/>
      <c r="F2" s="62"/>
      <c r="G2" s="63"/>
      <c r="H2" s="62"/>
      <c r="I2" s="63"/>
      <c r="J2" s="62"/>
      <c r="K2" s="62"/>
      <c r="L2" s="64"/>
      <c r="M2" s="85"/>
    </row>
    <row r="3" spans="1:13" customFormat="1">
      <c r="A3" s="59"/>
      <c r="B3" s="61"/>
      <c r="C3" s="50" t="s">
        <v>8</v>
      </c>
      <c r="D3" s="50"/>
      <c r="E3" s="106"/>
      <c r="F3" s="106"/>
      <c r="G3" s="106"/>
      <c r="H3" s="106"/>
      <c r="I3" s="106"/>
      <c r="J3" s="62"/>
      <c r="K3" s="62"/>
      <c r="L3" s="64"/>
      <c r="M3" s="85"/>
    </row>
    <row r="4" spans="1:13" customFormat="1">
      <c r="A4" s="59"/>
      <c r="B4" s="61"/>
      <c r="C4" s="62"/>
      <c r="D4" s="62"/>
      <c r="E4" s="62"/>
      <c r="F4" s="62"/>
      <c r="G4" s="63"/>
      <c r="H4" s="62"/>
      <c r="I4" s="63"/>
      <c r="J4" s="62"/>
      <c r="K4" s="62"/>
      <c r="L4" s="64"/>
      <c r="M4" s="85"/>
    </row>
    <row r="5" spans="1:13" customFormat="1">
      <c r="A5" s="59"/>
      <c r="B5" s="61"/>
      <c r="C5" s="50" t="s">
        <v>9</v>
      </c>
      <c r="D5" s="50"/>
      <c r="E5" s="106"/>
      <c r="F5" s="106"/>
      <c r="G5" s="106"/>
      <c r="H5" s="106"/>
      <c r="I5" s="106"/>
      <c r="J5" s="62"/>
      <c r="K5" s="62"/>
      <c r="L5" s="64"/>
      <c r="M5" s="85"/>
    </row>
    <row r="6" spans="1:13" customFormat="1">
      <c r="A6" s="59"/>
      <c r="B6" s="61"/>
      <c r="C6" s="62"/>
      <c r="D6" s="62"/>
      <c r="E6" s="62"/>
      <c r="F6" s="62"/>
      <c r="G6" s="63"/>
      <c r="H6" s="62"/>
      <c r="I6" s="63"/>
      <c r="J6" s="62"/>
      <c r="K6" s="62"/>
      <c r="L6" s="64"/>
      <c r="M6" s="85"/>
    </row>
    <row r="7" spans="1:13" customFormat="1">
      <c r="A7" s="59"/>
      <c r="B7" s="61"/>
      <c r="C7" s="50" t="s">
        <v>10</v>
      </c>
      <c r="D7" s="50"/>
      <c r="E7" s="106"/>
      <c r="F7" s="106"/>
      <c r="G7" s="106" t="s">
        <v>30</v>
      </c>
      <c r="H7" s="106"/>
      <c r="I7" s="106"/>
      <c r="J7" s="62"/>
      <c r="K7" s="62"/>
      <c r="L7" s="64"/>
      <c r="M7" s="85"/>
    </row>
    <row r="8" spans="1:13" customFormat="1" ht="20.100000000000001" customHeight="1" thickBot="1">
      <c r="A8" s="59"/>
      <c r="B8" s="61"/>
      <c r="C8" s="62"/>
      <c r="D8" s="62"/>
      <c r="E8" s="62"/>
      <c r="F8" s="62"/>
      <c r="G8" s="63"/>
      <c r="H8" s="62"/>
      <c r="I8" s="63"/>
      <c r="J8" s="62"/>
      <c r="K8" s="62"/>
      <c r="L8" s="64"/>
      <c r="M8" s="85"/>
    </row>
    <row r="9" spans="1:13" customFormat="1">
      <c r="A9" s="59"/>
      <c r="B9" s="61"/>
      <c r="C9" s="29"/>
      <c r="D9" s="30"/>
      <c r="E9" s="30"/>
      <c r="F9" s="30"/>
      <c r="G9" s="31"/>
      <c r="H9" s="30"/>
      <c r="I9" s="31"/>
      <c r="J9" s="30"/>
      <c r="K9" s="32"/>
      <c r="L9" s="64"/>
      <c r="M9" s="85"/>
    </row>
    <row r="10" spans="1:13" customFormat="1">
      <c r="A10" s="59"/>
      <c r="B10" s="61"/>
      <c r="C10" s="33"/>
      <c r="D10" s="44" t="s">
        <v>23</v>
      </c>
      <c r="E10" s="5"/>
      <c r="F10" s="5"/>
      <c r="G10" s="6"/>
      <c r="H10" s="5"/>
      <c r="I10" s="6"/>
      <c r="J10" s="7"/>
      <c r="K10" s="34"/>
      <c r="L10" s="64"/>
      <c r="M10" s="85"/>
    </row>
    <row r="11" spans="1:13" customFormat="1">
      <c r="A11" s="59"/>
      <c r="B11" s="61"/>
      <c r="C11" s="33"/>
      <c r="D11" s="4"/>
      <c r="E11" s="5"/>
      <c r="F11" s="5"/>
      <c r="G11" s="6"/>
      <c r="H11" s="5"/>
      <c r="I11" s="6"/>
      <c r="J11" s="7"/>
      <c r="K11" s="34"/>
      <c r="L11" s="64"/>
      <c r="M11" s="85"/>
    </row>
    <row r="12" spans="1:13" customFormat="1" ht="7.5" customHeight="1" thickBot="1">
      <c r="A12" s="59"/>
      <c r="B12" s="61"/>
      <c r="C12" s="33"/>
      <c r="D12" s="8"/>
      <c r="E12" s="91" t="s">
        <v>4</v>
      </c>
      <c r="F12" s="9"/>
      <c r="G12" s="10"/>
      <c r="H12" s="9"/>
      <c r="I12" s="10"/>
      <c r="J12" s="11"/>
      <c r="K12" s="34"/>
      <c r="L12" s="64"/>
      <c r="M12" s="85"/>
    </row>
    <row r="13" spans="1:13" customFormat="1" ht="7.5" customHeight="1">
      <c r="A13" s="59"/>
      <c r="B13" s="61"/>
      <c r="C13" s="33"/>
      <c r="D13" s="8"/>
      <c r="E13" s="91"/>
      <c r="F13" s="95">
        <v>0</v>
      </c>
      <c r="G13" s="96"/>
      <c r="H13" s="9"/>
      <c r="I13" s="93">
        <f>VLOOKUP(F13,O90:P130,2,FALSE)</f>
        <v>5</v>
      </c>
      <c r="J13" s="11"/>
      <c r="K13" s="34"/>
      <c r="L13" s="64"/>
      <c r="M13" s="85"/>
    </row>
    <row r="14" spans="1:13" customFormat="1" ht="7.5" customHeight="1" thickBot="1">
      <c r="A14" s="59"/>
      <c r="B14" s="61"/>
      <c r="C14" s="33"/>
      <c r="D14" s="8"/>
      <c r="E14" s="92" t="s">
        <v>31</v>
      </c>
      <c r="F14" s="97"/>
      <c r="G14" s="98"/>
      <c r="H14" s="9"/>
      <c r="I14" s="94"/>
      <c r="J14" s="11"/>
      <c r="K14" s="34"/>
      <c r="L14" s="64"/>
      <c r="M14" s="85"/>
    </row>
    <row r="15" spans="1:13" customFormat="1" ht="7.5" customHeight="1">
      <c r="A15" s="59"/>
      <c r="B15" s="61"/>
      <c r="C15" s="33"/>
      <c r="D15" s="8"/>
      <c r="E15" s="92"/>
      <c r="F15" s="9"/>
      <c r="G15" s="10"/>
      <c r="H15" s="9"/>
      <c r="I15" s="10"/>
      <c r="J15" s="11"/>
      <c r="K15" s="34"/>
      <c r="L15" s="64"/>
      <c r="M15" s="85"/>
    </row>
    <row r="16" spans="1:13" customFormat="1" ht="15" customHeight="1">
      <c r="A16" s="59"/>
      <c r="B16" s="61"/>
      <c r="C16" s="33"/>
      <c r="D16" s="8"/>
      <c r="E16" s="82"/>
      <c r="F16" s="9"/>
      <c r="G16" s="10"/>
      <c r="H16" s="9"/>
      <c r="I16" s="10"/>
      <c r="J16" s="11"/>
      <c r="K16" s="34"/>
      <c r="L16" s="64"/>
      <c r="M16" s="85"/>
    </row>
    <row r="17" spans="1:13" customFormat="1" ht="7.5" customHeight="1" thickBot="1">
      <c r="A17" s="59"/>
      <c r="B17" s="61"/>
      <c r="C17" s="33"/>
      <c r="D17" s="8"/>
      <c r="E17" s="91" t="s">
        <v>7</v>
      </c>
      <c r="F17" s="9"/>
      <c r="G17" s="9"/>
      <c r="H17" s="9"/>
      <c r="I17" s="9"/>
      <c r="J17" s="11"/>
      <c r="K17" s="34"/>
      <c r="L17" s="64"/>
      <c r="M17" s="85"/>
    </row>
    <row r="18" spans="1:13" customFormat="1" ht="7.5" customHeight="1">
      <c r="A18" s="59"/>
      <c r="B18" s="61"/>
      <c r="C18" s="33"/>
      <c r="D18" s="8"/>
      <c r="E18" s="91"/>
      <c r="F18" s="9"/>
      <c r="G18" s="100">
        <v>0</v>
      </c>
      <c r="H18" s="9"/>
      <c r="I18" s="93">
        <f>VLOOKUP(G18,$AB$90:$AC$95,2,FALSE)</f>
        <v>0</v>
      </c>
      <c r="J18" s="11"/>
      <c r="K18" s="34"/>
      <c r="L18" s="64"/>
      <c r="M18" s="85"/>
    </row>
    <row r="19" spans="1:13" customFormat="1" ht="7.5" customHeight="1" thickBot="1">
      <c r="A19" s="59"/>
      <c r="B19" s="61"/>
      <c r="C19" s="33"/>
      <c r="D19" s="8"/>
      <c r="E19" s="92" t="s">
        <v>32</v>
      </c>
      <c r="F19" s="9"/>
      <c r="G19" s="101"/>
      <c r="H19" s="9"/>
      <c r="I19" s="94"/>
      <c r="J19" s="11"/>
      <c r="K19" s="34"/>
      <c r="L19" s="64"/>
      <c r="M19" s="85"/>
    </row>
    <row r="20" spans="1:13" customFormat="1" ht="7.5" customHeight="1">
      <c r="A20" s="59"/>
      <c r="B20" s="61"/>
      <c r="C20" s="33"/>
      <c r="D20" s="8"/>
      <c r="E20" s="92"/>
      <c r="F20" s="9"/>
      <c r="G20" s="9"/>
      <c r="H20" s="9"/>
      <c r="I20" s="9"/>
      <c r="J20" s="11"/>
      <c r="K20" s="34"/>
      <c r="L20" s="64"/>
      <c r="M20" s="85"/>
    </row>
    <row r="21" spans="1:13" customFormat="1" ht="15" customHeight="1">
      <c r="A21" s="59"/>
      <c r="B21" s="61"/>
      <c r="C21" s="33"/>
      <c r="D21" s="8"/>
      <c r="E21" s="9"/>
      <c r="F21" s="9"/>
      <c r="G21" s="10"/>
      <c r="H21" s="9"/>
      <c r="I21" s="10"/>
      <c r="J21" s="11"/>
      <c r="K21" s="34"/>
      <c r="L21" s="64"/>
      <c r="M21" s="85"/>
    </row>
    <row r="22" spans="1:13" customFormat="1" ht="7.5" customHeight="1" thickBot="1">
      <c r="A22" s="59"/>
      <c r="B22" s="61"/>
      <c r="C22" s="33"/>
      <c r="D22" s="8"/>
      <c r="E22" s="91" t="s">
        <v>25</v>
      </c>
      <c r="F22" s="9"/>
      <c r="G22" s="10"/>
      <c r="H22" s="9"/>
      <c r="I22" s="10"/>
      <c r="J22" s="11"/>
      <c r="K22" s="34"/>
      <c r="L22" s="64"/>
      <c r="M22" s="85"/>
    </row>
    <row r="23" spans="1:13" customFormat="1" ht="7.5" customHeight="1">
      <c r="A23" s="59"/>
      <c r="B23" s="61"/>
      <c r="C23" s="33"/>
      <c r="D23" s="8"/>
      <c r="E23" s="91"/>
      <c r="F23" s="9"/>
      <c r="G23" s="100" t="s">
        <v>5</v>
      </c>
      <c r="H23" s="9"/>
      <c r="I23" s="93">
        <f>VLOOKUP(G23,$T$90:$U$99,2,FALSE)</f>
        <v>0</v>
      </c>
      <c r="J23" s="11"/>
      <c r="K23" s="34"/>
      <c r="L23" s="64"/>
      <c r="M23" s="85"/>
    </row>
    <row r="24" spans="1:13" customFormat="1" ht="7.5" customHeight="1" thickBot="1">
      <c r="A24" s="59"/>
      <c r="B24" s="61"/>
      <c r="C24" s="33"/>
      <c r="D24" s="8"/>
      <c r="E24" s="92" t="s">
        <v>33</v>
      </c>
      <c r="F24" s="9"/>
      <c r="G24" s="101"/>
      <c r="H24" s="9"/>
      <c r="I24" s="94"/>
      <c r="J24" s="11"/>
      <c r="K24" s="34"/>
      <c r="L24" s="64"/>
      <c r="M24" s="85"/>
    </row>
    <row r="25" spans="1:13" customFormat="1" ht="7.5" customHeight="1">
      <c r="A25" s="59"/>
      <c r="B25" s="61"/>
      <c r="C25" s="33"/>
      <c r="D25" s="8"/>
      <c r="E25" s="92"/>
      <c r="F25" s="9"/>
      <c r="G25" s="10"/>
      <c r="H25" s="9"/>
      <c r="I25" s="10"/>
      <c r="J25" s="11"/>
      <c r="K25" s="34"/>
      <c r="L25" s="64"/>
      <c r="M25" s="85"/>
    </row>
    <row r="26" spans="1:13" customFormat="1" ht="15" customHeight="1">
      <c r="A26" s="59"/>
      <c r="B26" s="61"/>
      <c r="C26" s="33"/>
      <c r="D26" s="8"/>
      <c r="E26" s="9"/>
      <c r="F26" s="9"/>
      <c r="G26" s="10"/>
      <c r="H26" s="9"/>
      <c r="I26" s="10"/>
      <c r="J26" s="11"/>
      <c r="K26" s="34"/>
      <c r="L26" s="64"/>
      <c r="M26" s="85"/>
    </row>
    <row r="27" spans="1:13" customFormat="1" ht="7.5" customHeight="1" thickBot="1">
      <c r="A27" s="59"/>
      <c r="B27" s="61"/>
      <c r="C27" s="33"/>
      <c r="D27" s="8"/>
      <c r="E27" s="91" t="s">
        <v>6</v>
      </c>
      <c r="F27" s="9"/>
      <c r="G27" s="9"/>
      <c r="H27" s="9"/>
      <c r="I27" s="9"/>
      <c r="J27" s="11"/>
      <c r="K27" s="34"/>
      <c r="L27" s="64"/>
      <c r="M27" s="85"/>
    </row>
    <row r="28" spans="1:13" customFormat="1" ht="7.5" customHeight="1">
      <c r="A28" s="59"/>
      <c r="B28" s="61"/>
      <c r="C28" s="33"/>
      <c r="D28" s="8"/>
      <c r="E28" s="91"/>
      <c r="F28" s="9"/>
      <c r="G28" s="100" t="s">
        <v>5</v>
      </c>
      <c r="H28" s="9"/>
      <c r="I28" s="93">
        <f>VLOOKUP(G28,$T$90:$W$99,4,FALSE)</f>
        <v>0</v>
      </c>
      <c r="J28" s="11"/>
      <c r="K28" s="34"/>
      <c r="L28" s="64"/>
      <c r="M28" s="85"/>
    </row>
    <row r="29" spans="1:13" customFormat="1" ht="7.5" customHeight="1" thickBot="1">
      <c r="A29" s="59"/>
      <c r="B29" s="61"/>
      <c r="C29" s="33"/>
      <c r="D29" s="8"/>
      <c r="E29" s="92" t="s">
        <v>24</v>
      </c>
      <c r="F29" s="9"/>
      <c r="G29" s="101"/>
      <c r="H29" s="9"/>
      <c r="I29" s="94"/>
      <c r="J29" s="11"/>
      <c r="K29" s="34"/>
      <c r="L29" s="64"/>
      <c r="M29" s="85"/>
    </row>
    <row r="30" spans="1:13" customFormat="1" ht="7.5" customHeight="1">
      <c r="A30" s="59"/>
      <c r="B30" s="61"/>
      <c r="C30" s="33"/>
      <c r="D30" s="8"/>
      <c r="E30" s="92"/>
      <c r="F30" s="9"/>
      <c r="G30" s="9"/>
      <c r="H30" s="9"/>
      <c r="I30" s="9"/>
      <c r="J30" s="11"/>
      <c r="K30" s="34"/>
      <c r="L30" s="64"/>
      <c r="M30" s="85"/>
    </row>
    <row r="31" spans="1:13" customFormat="1" ht="15" customHeight="1" thickBot="1">
      <c r="A31" s="59"/>
      <c r="B31" s="61"/>
      <c r="C31" s="33"/>
      <c r="D31" s="8"/>
      <c r="E31" s="82"/>
      <c r="F31" s="9"/>
      <c r="G31" s="10"/>
      <c r="H31" s="9"/>
      <c r="I31" s="10"/>
      <c r="J31" s="11"/>
      <c r="K31" s="34"/>
      <c r="L31" s="64"/>
      <c r="M31" s="85"/>
    </row>
    <row r="32" spans="1:13" customFormat="1" ht="15" customHeight="1" thickBot="1">
      <c r="A32" s="59"/>
      <c r="B32" s="61"/>
      <c r="C32" s="33"/>
      <c r="D32" s="8"/>
      <c r="E32" s="75" t="s">
        <v>3</v>
      </c>
      <c r="F32" s="9"/>
      <c r="G32" s="16" t="s">
        <v>2</v>
      </c>
      <c r="H32" s="9"/>
      <c r="I32" s="17">
        <f>IF(G32=$R$89,20,0)</f>
        <v>0</v>
      </c>
      <c r="J32" s="11"/>
      <c r="K32" s="34"/>
      <c r="L32" s="64"/>
      <c r="M32" s="85"/>
    </row>
    <row r="33" spans="1:13" customFormat="1" ht="15" customHeight="1" thickBot="1">
      <c r="A33" s="59"/>
      <c r="B33" s="61"/>
      <c r="C33" s="33"/>
      <c r="D33" s="8"/>
      <c r="E33" s="82"/>
      <c r="F33" s="9"/>
      <c r="G33" s="10"/>
      <c r="H33" s="9"/>
      <c r="I33" s="10"/>
      <c r="J33" s="11"/>
      <c r="K33" s="34"/>
      <c r="L33" s="64"/>
      <c r="M33" s="85"/>
    </row>
    <row r="34" spans="1:13" customFormat="1" ht="15" customHeight="1" thickBot="1">
      <c r="A34" s="59"/>
      <c r="B34" s="61"/>
      <c r="C34" s="33"/>
      <c r="D34" s="8"/>
      <c r="E34" s="75" t="s">
        <v>26</v>
      </c>
      <c r="F34" s="9"/>
      <c r="G34" s="16" t="s">
        <v>2</v>
      </c>
      <c r="H34" s="9"/>
      <c r="I34" s="17">
        <f>IF(G34=$R$89,4,0)</f>
        <v>0</v>
      </c>
      <c r="J34" s="11"/>
      <c r="K34" s="34"/>
      <c r="L34" s="64"/>
      <c r="M34" s="85"/>
    </row>
    <row r="35" spans="1:13" customFormat="1">
      <c r="A35" s="59"/>
      <c r="B35" s="61"/>
      <c r="C35" s="33"/>
      <c r="D35" s="12"/>
      <c r="E35" s="13"/>
      <c r="F35" s="13"/>
      <c r="G35" s="14"/>
      <c r="H35" s="13"/>
      <c r="I35" s="14"/>
      <c r="J35" s="15"/>
      <c r="K35" s="34"/>
      <c r="L35" s="64"/>
      <c r="M35" s="85"/>
    </row>
    <row r="36" spans="1:13" customFormat="1" ht="15.75" thickBot="1">
      <c r="A36" s="59"/>
      <c r="B36" s="61"/>
      <c r="C36" s="33"/>
      <c r="D36" s="2"/>
      <c r="E36" s="2"/>
      <c r="F36" s="2"/>
      <c r="G36" s="3"/>
      <c r="H36" s="2"/>
      <c r="I36" s="3"/>
      <c r="J36" s="2"/>
      <c r="K36" s="34"/>
      <c r="L36" s="64"/>
      <c r="M36" s="85"/>
    </row>
    <row r="37" spans="1:13" customFormat="1" ht="30" customHeight="1" thickBot="1">
      <c r="A37" s="59"/>
      <c r="B37" s="61"/>
      <c r="C37" s="70"/>
      <c r="D37" s="70"/>
      <c r="E37" s="70"/>
      <c r="F37" s="70"/>
      <c r="G37" s="71"/>
      <c r="H37" s="70"/>
      <c r="I37" s="71"/>
      <c r="J37" s="70"/>
      <c r="K37" s="70"/>
      <c r="L37" s="64"/>
      <c r="M37" s="85"/>
    </row>
    <row r="38" spans="1:13" customFormat="1" ht="15" customHeight="1">
      <c r="A38" s="59"/>
      <c r="B38" s="61"/>
      <c r="C38" s="35"/>
      <c r="D38" s="19"/>
      <c r="E38" s="19"/>
      <c r="F38" s="19"/>
      <c r="G38" s="20"/>
      <c r="H38" s="19"/>
      <c r="I38" s="20"/>
      <c r="J38" s="19"/>
      <c r="K38" s="36"/>
      <c r="L38" s="64"/>
      <c r="M38" s="85"/>
    </row>
    <row r="39" spans="1:13" customFormat="1">
      <c r="A39" s="59"/>
      <c r="B39" s="61"/>
      <c r="C39" s="35"/>
      <c r="D39" s="46" t="s">
        <v>34</v>
      </c>
      <c r="E39" s="47"/>
      <c r="F39" s="47"/>
      <c r="G39" s="48"/>
      <c r="H39" s="47"/>
      <c r="I39" s="48"/>
      <c r="J39" s="49"/>
      <c r="K39" s="36"/>
      <c r="L39" s="64"/>
      <c r="M39" s="85"/>
    </row>
    <row r="40" spans="1:13" customFormat="1">
      <c r="A40" s="59"/>
      <c r="B40" s="61"/>
      <c r="C40" s="35"/>
      <c r="D40" s="77"/>
      <c r="E40" s="22"/>
      <c r="F40" s="22"/>
      <c r="G40" s="78"/>
      <c r="H40" s="22"/>
      <c r="I40" s="78"/>
      <c r="J40" s="79"/>
      <c r="K40" s="36"/>
      <c r="L40" s="64"/>
      <c r="M40" s="85"/>
    </row>
    <row r="41" spans="1:13" customFormat="1" ht="7.5" customHeight="1" thickBot="1">
      <c r="A41" s="59"/>
      <c r="B41" s="61"/>
      <c r="C41" s="35"/>
      <c r="D41" s="77"/>
      <c r="E41" s="99" t="s">
        <v>20</v>
      </c>
      <c r="F41" s="22"/>
      <c r="G41" s="78"/>
      <c r="H41" s="22"/>
      <c r="I41" s="78"/>
      <c r="J41" s="79"/>
      <c r="K41" s="36"/>
      <c r="L41" s="64"/>
      <c r="M41" s="85"/>
    </row>
    <row r="42" spans="1:13" customFormat="1" ht="7.5" customHeight="1">
      <c r="A42" s="59"/>
      <c r="B42" s="61"/>
      <c r="C42" s="35"/>
      <c r="D42" s="21"/>
      <c r="E42" s="99"/>
      <c r="F42" s="22"/>
      <c r="G42" s="100" t="s">
        <v>2</v>
      </c>
      <c r="H42" s="22"/>
      <c r="I42" s="93">
        <f>IF(G42=$R$89,15,0)</f>
        <v>0</v>
      </c>
      <c r="J42" s="25"/>
      <c r="K42" s="36"/>
      <c r="L42" s="64"/>
      <c r="M42" s="85"/>
    </row>
    <row r="43" spans="1:13" customFormat="1" ht="7.5" customHeight="1" thickBot="1">
      <c r="A43" s="59"/>
      <c r="B43" s="61"/>
      <c r="C43" s="35"/>
      <c r="D43" s="21"/>
      <c r="E43" s="88" t="s">
        <v>27</v>
      </c>
      <c r="F43" s="22"/>
      <c r="G43" s="101"/>
      <c r="H43" s="22"/>
      <c r="I43" s="94"/>
      <c r="J43" s="25"/>
      <c r="K43" s="36"/>
      <c r="L43" s="64"/>
      <c r="M43" s="85"/>
    </row>
    <row r="44" spans="1:13" customFormat="1" ht="7.5" customHeight="1">
      <c r="A44" s="59"/>
      <c r="B44" s="61"/>
      <c r="C44" s="35"/>
      <c r="D44" s="21"/>
      <c r="E44" s="88"/>
      <c r="F44" s="22"/>
      <c r="G44" s="22"/>
      <c r="H44" s="22"/>
      <c r="I44" s="22"/>
      <c r="J44" s="25"/>
      <c r="K44" s="36"/>
      <c r="L44" s="64"/>
      <c r="M44" s="85"/>
    </row>
    <row r="45" spans="1:13" customFormat="1">
      <c r="A45" s="59"/>
      <c r="B45" s="61"/>
      <c r="C45" s="35"/>
      <c r="D45" s="21"/>
      <c r="E45" s="22"/>
      <c r="F45" s="22"/>
      <c r="G45" s="22"/>
      <c r="H45" s="22"/>
      <c r="I45" s="22"/>
      <c r="J45" s="25"/>
      <c r="K45" s="36"/>
      <c r="L45" s="64"/>
      <c r="M45" s="85"/>
    </row>
    <row r="46" spans="1:13" customFormat="1" ht="7.5" customHeight="1" thickBot="1">
      <c r="A46" s="59"/>
      <c r="B46" s="61"/>
      <c r="C46" s="35"/>
      <c r="D46" s="21"/>
      <c r="E46" s="99" t="s">
        <v>35</v>
      </c>
      <c r="F46" s="22"/>
      <c r="G46" s="22"/>
      <c r="H46" s="22"/>
      <c r="I46" s="22"/>
      <c r="J46" s="25"/>
      <c r="K46" s="36"/>
      <c r="L46" s="64"/>
      <c r="M46" s="85"/>
    </row>
    <row r="47" spans="1:13" customFormat="1" ht="7.5" customHeight="1">
      <c r="A47" s="59"/>
      <c r="B47" s="61"/>
      <c r="C47" s="35"/>
      <c r="D47" s="21"/>
      <c r="E47" s="99"/>
      <c r="F47" s="22"/>
      <c r="G47" s="100" t="s">
        <v>5</v>
      </c>
      <c r="H47" s="22"/>
      <c r="I47" s="93">
        <f>VLOOKUP(G47,$T$90:$U$99,2,FALSE)</f>
        <v>0</v>
      </c>
      <c r="J47" s="25"/>
      <c r="K47" s="36"/>
      <c r="L47" s="64"/>
      <c r="M47" s="85"/>
    </row>
    <row r="48" spans="1:13" customFormat="1" ht="7.5" customHeight="1" thickBot="1">
      <c r="A48" s="59"/>
      <c r="B48" s="61"/>
      <c r="C48" s="35"/>
      <c r="D48" s="21"/>
      <c r="E48" s="88" t="s">
        <v>24</v>
      </c>
      <c r="F48" s="22"/>
      <c r="G48" s="101"/>
      <c r="H48" s="22"/>
      <c r="I48" s="94"/>
      <c r="J48" s="25"/>
      <c r="K48" s="36"/>
      <c r="L48" s="64"/>
      <c r="M48" s="85"/>
    </row>
    <row r="49" spans="1:13" customFormat="1" ht="7.5" customHeight="1">
      <c r="A49" s="59"/>
      <c r="B49" s="61"/>
      <c r="C49" s="35"/>
      <c r="D49" s="21"/>
      <c r="E49" s="89"/>
      <c r="F49" s="22"/>
      <c r="G49" s="22"/>
      <c r="H49" s="22"/>
      <c r="I49" s="22"/>
      <c r="J49" s="25"/>
      <c r="K49" s="36"/>
      <c r="L49" s="64"/>
      <c r="M49" s="85"/>
    </row>
    <row r="50" spans="1:13" customFormat="1" ht="15.75" thickBot="1">
      <c r="A50" s="59"/>
      <c r="B50" s="61"/>
      <c r="C50" s="35"/>
      <c r="D50" s="21"/>
      <c r="E50" s="22"/>
      <c r="F50" s="22"/>
      <c r="G50" s="22"/>
      <c r="H50" s="22"/>
      <c r="I50" s="22"/>
      <c r="J50" s="25"/>
      <c r="K50" s="36"/>
      <c r="L50" s="64"/>
      <c r="M50" s="85"/>
    </row>
    <row r="51" spans="1:13" customFormat="1" ht="15.75" thickBot="1">
      <c r="A51" s="59"/>
      <c r="B51" s="61"/>
      <c r="C51" s="35"/>
      <c r="D51" s="21"/>
      <c r="E51" s="45" t="s">
        <v>91</v>
      </c>
      <c r="F51" s="22"/>
      <c r="G51" s="16" t="s">
        <v>5</v>
      </c>
      <c r="H51" s="22"/>
      <c r="I51" s="17">
        <f>VLOOKUP(G51,$T$90:$X$97,5,FALSE)</f>
        <v>0</v>
      </c>
      <c r="J51" s="25"/>
      <c r="K51" s="36"/>
      <c r="L51" s="64"/>
      <c r="M51" s="85"/>
    </row>
    <row r="52" spans="1:13" customFormat="1">
      <c r="A52" s="59"/>
      <c r="B52" s="61"/>
      <c r="C52" s="35"/>
      <c r="D52" s="21"/>
      <c r="E52" s="22"/>
      <c r="F52" s="22"/>
      <c r="G52" s="22"/>
      <c r="H52" s="22"/>
      <c r="I52" s="22"/>
      <c r="J52" s="25"/>
      <c r="K52" s="36"/>
      <c r="L52" s="64"/>
      <c r="M52" s="85"/>
    </row>
    <row r="53" spans="1:13" customFormat="1" ht="7.5" customHeight="1" thickBot="1">
      <c r="A53" s="59"/>
      <c r="B53" s="61"/>
      <c r="C53" s="35"/>
      <c r="D53" s="21"/>
      <c r="E53" s="109" t="s">
        <v>36</v>
      </c>
      <c r="F53" s="22"/>
      <c r="G53" s="22"/>
      <c r="H53" s="22"/>
      <c r="I53" s="22"/>
      <c r="J53" s="25"/>
      <c r="K53" s="36"/>
      <c r="L53" s="64"/>
      <c r="M53" s="85"/>
    </row>
    <row r="54" spans="1:13" customFormat="1" ht="7.5" customHeight="1">
      <c r="A54" s="59"/>
      <c r="B54" s="61"/>
      <c r="C54" s="35"/>
      <c r="D54" s="21"/>
      <c r="E54" s="109"/>
      <c r="F54" s="22"/>
      <c r="G54" s="100" t="s">
        <v>5</v>
      </c>
      <c r="H54" s="22"/>
      <c r="I54" s="93">
        <f>VLOOKUP(G54,$T$90:$U$99,2,FALSE)</f>
        <v>0</v>
      </c>
      <c r="J54" s="25"/>
      <c r="K54" s="36"/>
      <c r="L54" s="64"/>
      <c r="M54" s="85"/>
    </row>
    <row r="55" spans="1:13" customFormat="1" ht="7.5" customHeight="1" thickBot="1">
      <c r="A55" s="59"/>
      <c r="B55" s="61"/>
      <c r="C55" s="35"/>
      <c r="D55" s="21"/>
      <c r="E55" s="88" t="s">
        <v>24</v>
      </c>
      <c r="F55" s="22"/>
      <c r="G55" s="101"/>
      <c r="H55" s="22"/>
      <c r="I55" s="94"/>
      <c r="J55" s="25"/>
      <c r="K55" s="36"/>
      <c r="L55" s="64"/>
      <c r="M55" s="85"/>
    </row>
    <row r="56" spans="1:13" customFormat="1" ht="7.5" customHeight="1">
      <c r="A56" s="59"/>
      <c r="B56" s="61"/>
      <c r="C56" s="35"/>
      <c r="D56" s="21"/>
      <c r="E56" s="89"/>
      <c r="F56" s="22"/>
      <c r="G56" s="22"/>
      <c r="H56" s="22"/>
      <c r="I56" s="22"/>
      <c r="J56" s="25"/>
      <c r="K56" s="36"/>
      <c r="L56" s="64"/>
      <c r="M56" s="85"/>
    </row>
    <row r="57" spans="1:13" customFormat="1">
      <c r="A57" s="59"/>
      <c r="B57" s="61"/>
      <c r="C57" s="35"/>
      <c r="D57" s="23"/>
      <c r="E57" s="24"/>
      <c r="F57" s="24"/>
      <c r="G57" s="26"/>
      <c r="H57" s="26"/>
      <c r="I57" s="26"/>
      <c r="J57" s="27"/>
      <c r="K57" s="36"/>
      <c r="L57" s="64"/>
      <c r="M57" s="85"/>
    </row>
    <row r="58" spans="1:13" customFormat="1" ht="15.75" thickBot="1">
      <c r="A58" s="59"/>
      <c r="B58" s="61"/>
      <c r="C58" s="37"/>
      <c r="D58" s="38"/>
      <c r="E58" s="38"/>
      <c r="F58" s="38"/>
      <c r="G58" s="39"/>
      <c r="H58" s="38"/>
      <c r="I58" s="39"/>
      <c r="J58" s="38"/>
      <c r="K58" s="40"/>
      <c r="L58" s="64"/>
      <c r="M58" s="85"/>
    </row>
    <row r="59" spans="1:13" customFormat="1" ht="15.75" thickBot="1">
      <c r="A59" s="59"/>
      <c r="B59" s="61"/>
      <c r="C59" s="62"/>
      <c r="D59" s="62"/>
      <c r="E59" s="62"/>
      <c r="F59" s="62"/>
      <c r="G59" s="63"/>
      <c r="H59" s="62"/>
      <c r="I59" s="63"/>
      <c r="J59" s="62"/>
      <c r="K59" s="62"/>
      <c r="L59" s="64"/>
      <c r="M59" s="85"/>
    </row>
    <row r="60" spans="1:13" customFormat="1" ht="15.75" thickBot="1">
      <c r="A60" s="59"/>
      <c r="B60" s="61"/>
      <c r="C60" s="62"/>
      <c r="D60" s="62"/>
      <c r="E60" s="62"/>
      <c r="F60" s="68"/>
      <c r="G60" s="68" t="s">
        <v>11</v>
      </c>
      <c r="H60" s="62"/>
      <c r="I60" s="28">
        <f>SUM(I13:I57)</f>
        <v>5</v>
      </c>
      <c r="J60" s="62"/>
      <c r="K60" s="62"/>
      <c r="L60" s="64"/>
      <c r="M60" s="85"/>
    </row>
    <row r="61" spans="1:13" customFormat="1" ht="25.5" customHeight="1" thickBot="1">
      <c r="A61" s="59"/>
      <c r="B61" s="61"/>
      <c r="C61" s="62"/>
      <c r="D61" s="62"/>
      <c r="E61" s="62"/>
      <c r="F61" s="62"/>
      <c r="G61" s="63"/>
      <c r="H61" s="62"/>
      <c r="I61" s="63"/>
      <c r="J61" s="62"/>
      <c r="K61" s="62"/>
      <c r="L61" s="64"/>
      <c r="M61" s="85"/>
    </row>
    <row r="62" spans="1:13" customFormat="1" ht="15.75" customHeight="1" thickBot="1">
      <c r="A62" s="59"/>
      <c r="B62" s="61"/>
      <c r="C62" s="108" t="s">
        <v>21</v>
      </c>
      <c r="D62" s="62"/>
      <c r="E62" s="109" t="s">
        <v>28</v>
      </c>
      <c r="F62" s="110"/>
      <c r="G62" s="16" t="s">
        <v>5</v>
      </c>
      <c r="H62" s="78"/>
      <c r="I62" s="17">
        <f>VLOOKUP(G62,$T$90:$Y$97,6,FALSE)</f>
        <v>0</v>
      </c>
      <c r="J62" s="22"/>
      <c r="K62" s="28">
        <f>$I$60+I62</f>
        <v>5</v>
      </c>
      <c r="L62" s="64"/>
      <c r="M62" s="85"/>
    </row>
    <row r="63" spans="1:13" customFormat="1" ht="15.75" thickBot="1">
      <c r="A63" s="59"/>
      <c r="B63" s="61"/>
      <c r="C63" s="108"/>
      <c r="D63" s="62"/>
      <c r="E63" s="62"/>
      <c r="F63" s="62"/>
      <c r="G63" s="63"/>
      <c r="H63" s="63"/>
      <c r="I63" s="63"/>
      <c r="J63" s="62"/>
      <c r="K63" s="62"/>
      <c r="L63" s="64"/>
      <c r="M63" s="85"/>
    </row>
    <row r="64" spans="1:13" customFormat="1" ht="15.75" thickBot="1">
      <c r="A64" s="59"/>
      <c r="B64" s="61"/>
      <c r="C64" s="108"/>
      <c r="D64" s="62"/>
      <c r="E64" s="76" t="s">
        <v>37</v>
      </c>
      <c r="F64" s="83"/>
      <c r="G64" s="16" t="s">
        <v>5</v>
      </c>
      <c r="H64" s="78"/>
      <c r="I64" s="17">
        <f>VLOOKUP(G64,$S$90:$Z$104,8,FALSE)</f>
        <v>0</v>
      </c>
      <c r="J64" s="22"/>
      <c r="K64" s="28">
        <f>$I$60+I64</f>
        <v>5</v>
      </c>
      <c r="L64" s="64"/>
      <c r="M64" s="85"/>
    </row>
    <row r="65" spans="1:13" customFormat="1" ht="15.75" thickBot="1">
      <c r="A65" s="59"/>
      <c r="B65" s="61"/>
      <c r="C65" s="108"/>
      <c r="D65" s="62"/>
      <c r="E65" s="62"/>
      <c r="F65" s="62"/>
      <c r="G65" s="62"/>
      <c r="H65" s="62"/>
      <c r="I65" s="62"/>
      <c r="J65" s="62"/>
      <c r="K65" s="62"/>
      <c r="L65" s="64"/>
      <c r="M65" s="85"/>
    </row>
    <row r="66" spans="1:13" customFormat="1" ht="15.75" thickBot="1">
      <c r="A66" s="59"/>
      <c r="B66" s="61"/>
      <c r="C66" s="108"/>
      <c r="D66" s="62"/>
      <c r="E66" s="76" t="s">
        <v>38</v>
      </c>
      <c r="F66" s="83"/>
      <c r="G66" s="16" t="s">
        <v>5</v>
      </c>
      <c r="H66" s="78"/>
      <c r="I66" s="17">
        <f>VLOOKUP(G66,$S$90:$Z$104,8,FALSE)</f>
        <v>0</v>
      </c>
      <c r="J66" s="22"/>
      <c r="K66" s="28">
        <f>$I$60+I66</f>
        <v>5</v>
      </c>
      <c r="L66" s="64"/>
      <c r="M66" s="85"/>
    </row>
    <row r="67" spans="1:13" customFormat="1" ht="15.75" thickBot="1">
      <c r="A67" s="59"/>
      <c r="B67" s="61"/>
      <c r="C67" s="108"/>
      <c r="D67" s="62"/>
      <c r="E67" s="62"/>
      <c r="F67" s="62"/>
      <c r="G67" s="63"/>
      <c r="H67" s="63"/>
      <c r="I67" s="63"/>
      <c r="J67" s="62"/>
      <c r="K67" s="62"/>
      <c r="L67" s="64"/>
      <c r="M67" s="85"/>
    </row>
    <row r="68" spans="1:13" customFormat="1" ht="15.75" thickBot="1">
      <c r="A68" s="59"/>
      <c r="B68" s="61"/>
      <c r="C68" s="108"/>
      <c r="D68" s="62"/>
      <c r="E68" s="76" t="s">
        <v>39</v>
      </c>
      <c r="F68" s="83"/>
      <c r="G68" s="16" t="s">
        <v>5</v>
      </c>
      <c r="H68" s="78"/>
      <c r="I68" s="17">
        <f>VLOOKUP(G68,$S$90:$Z$104,8,FALSE)</f>
        <v>0</v>
      </c>
      <c r="J68" s="22"/>
      <c r="K68" s="28">
        <f>$I$60+I68</f>
        <v>5</v>
      </c>
      <c r="L68" s="64"/>
      <c r="M68" s="85"/>
    </row>
    <row r="69" spans="1:13" customFormat="1" ht="15.75" thickBot="1">
      <c r="A69" s="59"/>
      <c r="B69" s="61"/>
      <c r="C69" s="108"/>
      <c r="D69" s="62"/>
      <c r="E69" s="62"/>
      <c r="F69" s="69"/>
      <c r="G69" s="69"/>
      <c r="H69" s="69"/>
      <c r="I69" s="69"/>
      <c r="J69" s="69"/>
      <c r="K69" s="69"/>
      <c r="L69" s="64"/>
      <c r="M69" s="85"/>
    </row>
    <row r="70" spans="1:13" customFormat="1" ht="15.75" thickBot="1">
      <c r="A70" s="59"/>
      <c r="B70" s="61"/>
      <c r="C70" s="108"/>
      <c r="D70" s="62"/>
      <c r="E70" s="76" t="s">
        <v>81</v>
      </c>
      <c r="F70" s="83"/>
      <c r="G70" s="16" t="s">
        <v>1</v>
      </c>
      <c r="H70" s="78"/>
      <c r="I70" s="17">
        <f>IF(G70=$R$89, 3,0)</f>
        <v>3</v>
      </c>
      <c r="J70" s="22"/>
      <c r="K70" s="28">
        <f>$I$60+I70</f>
        <v>8</v>
      </c>
      <c r="L70" s="64"/>
      <c r="M70" s="85"/>
    </row>
    <row r="71" spans="1:13" customFormat="1" ht="15.75" thickBot="1">
      <c r="A71" s="59"/>
      <c r="B71" s="61"/>
      <c r="C71" s="108"/>
      <c r="D71" s="62"/>
      <c r="E71" s="62"/>
      <c r="F71" s="69"/>
      <c r="G71" s="63"/>
      <c r="H71" s="62"/>
      <c r="I71" s="63"/>
      <c r="J71" s="62"/>
      <c r="K71" s="62"/>
      <c r="L71" s="64"/>
      <c r="M71" s="85"/>
    </row>
    <row r="72" spans="1:13" customFormat="1" ht="15.75" thickBot="1">
      <c r="A72" s="59"/>
      <c r="B72" s="61"/>
      <c r="C72" s="108"/>
      <c r="D72" s="62"/>
      <c r="E72" s="91" t="s">
        <v>29</v>
      </c>
      <c r="F72" s="107"/>
      <c r="G72" s="16" t="s">
        <v>5</v>
      </c>
      <c r="H72" s="80"/>
      <c r="I72" s="17">
        <f>VLOOKUP(G72,$S$109:$T$112,2,FALSE)</f>
        <v>0</v>
      </c>
      <c r="J72" s="80"/>
      <c r="K72" s="28">
        <f>$I$60+I72</f>
        <v>5</v>
      </c>
      <c r="L72" s="64"/>
      <c r="M72" s="85"/>
    </row>
    <row r="73" spans="1:13" customFormat="1" ht="30" customHeight="1">
      <c r="A73" s="59"/>
      <c r="B73" s="61"/>
      <c r="C73" s="62"/>
      <c r="D73" s="62"/>
      <c r="E73" s="62"/>
      <c r="F73" s="62"/>
      <c r="G73" s="63"/>
      <c r="H73" s="62"/>
      <c r="I73" s="63"/>
      <c r="J73" s="62"/>
      <c r="K73" s="62"/>
      <c r="L73" s="64"/>
      <c r="M73" s="85"/>
    </row>
    <row r="74" spans="1:13" customFormat="1">
      <c r="A74" s="59"/>
      <c r="B74" s="61"/>
      <c r="C74" s="72" t="s">
        <v>22</v>
      </c>
      <c r="D74" s="53"/>
      <c r="E74" s="53"/>
      <c r="F74" s="53"/>
      <c r="G74" s="54"/>
      <c r="H74" s="53"/>
      <c r="I74" s="54"/>
      <c r="J74" s="53"/>
      <c r="K74" s="55"/>
      <c r="L74" s="64"/>
      <c r="M74" s="85"/>
    </row>
    <row r="75" spans="1:13" customFormat="1">
      <c r="A75" s="59"/>
      <c r="B75" s="61"/>
      <c r="C75" s="56"/>
      <c r="D75" s="51"/>
      <c r="E75" s="51"/>
      <c r="F75" s="51"/>
      <c r="G75" s="52"/>
      <c r="H75" s="51"/>
      <c r="I75" s="52"/>
      <c r="J75" s="51"/>
      <c r="K75" s="57"/>
      <c r="L75" s="64"/>
      <c r="M75" s="85"/>
    </row>
    <row r="76" spans="1:13" customFormat="1">
      <c r="A76" s="59"/>
      <c r="B76" s="61"/>
      <c r="C76" s="56"/>
      <c r="D76" s="51"/>
      <c r="E76" s="51"/>
      <c r="F76" s="51"/>
      <c r="G76" s="52"/>
      <c r="H76" s="51"/>
      <c r="I76" s="52"/>
      <c r="J76" s="51"/>
      <c r="K76" s="57"/>
      <c r="L76" s="64"/>
      <c r="M76" s="85"/>
    </row>
    <row r="77" spans="1:13" customFormat="1">
      <c r="A77" s="59"/>
      <c r="B77" s="61"/>
      <c r="C77" s="56"/>
      <c r="D77" s="51"/>
      <c r="E77" s="51"/>
      <c r="F77" s="51"/>
      <c r="G77" s="52"/>
      <c r="H77" s="51"/>
      <c r="I77" s="52"/>
      <c r="J77" s="51"/>
      <c r="K77" s="57"/>
      <c r="L77" s="64"/>
      <c r="M77" s="85"/>
    </row>
    <row r="78" spans="1:13" customFormat="1">
      <c r="A78" s="59"/>
      <c r="B78" s="61"/>
      <c r="C78" s="56"/>
      <c r="D78" s="51"/>
      <c r="E78" s="51"/>
      <c r="F78" s="51"/>
      <c r="G78" s="52"/>
      <c r="H78" s="51"/>
      <c r="I78" s="52"/>
      <c r="J78" s="51"/>
      <c r="K78" s="57"/>
      <c r="L78" s="64"/>
      <c r="M78" s="85"/>
    </row>
    <row r="79" spans="1:13" customFormat="1">
      <c r="A79" s="59"/>
      <c r="B79" s="61"/>
      <c r="C79" s="56"/>
      <c r="D79" s="51"/>
      <c r="E79" s="51"/>
      <c r="F79" s="51"/>
      <c r="G79" s="52"/>
      <c r="H79" s="51"/>
      <c r="I79" s="52"/>
      <c r="J79" s="51"/>
      <c r="K79" s="57"/>
      <c r="L79" s="64"/>
      <c r="M79" s="85"/>
    </row>
    <row r="80" spans="1:13" customFormat="1">
      <c r="A80" s="59"/>
      <c r="B80" s="61"/>
      <c r="C80" s="56"/>
      <c r="D80" s="51"/>
      <c r="E80" s="51"/>
      <c r="F80" s="51"/>
      <c r="G80" s="52"/>
      <c r="H80" s="51"/>
      <c r="I80" s="52"/>
      <c r="J80" s="51"/>
      <c r="K80" s="57"/>
      <c r="L80" s="64"/>
      <c r="M80" s="85"/>
    </row>
    <row r="81" spans="1:31">
      <c r="A81" s="59"/>
      <c r="B81" s="61"/>
      <c r="C81" s="56"/>
      <c r="D81" s="51"/>
      <c r="E81" s="51"/>
      <c r="F81" s="51"/>
      <c r="G81" s="52"/>
      <c r="H81" s="51"/>
      <c r="I81" s="52"/>
      <c r="J81" s="51"/>
      <c r="K81" s="57"/>
      <c r="L81" s="64"/>
      <c r="M81" s="85"/>
    </row>
    <row r="82" spans="1:31">
      <c r="A82" s="59"/>
      <c r="B82" s="61"/>
      <c r="C82" s="56"/>
      <c r="D82" s="51"/>
      <c r="E82" s="51"/>
      <c r="F82" s="51"/>
      <c r="G82" s="52"/>
      <c r="H82" s="51"/>
      <c r="I82" s="52"/>
      <c r="J82" s="51"/>
      <c r="K82" s="57"/>
      <c r="L82" s="64"/>
      <c r="M82" s="85"/>
    </row>
    <row r="83" spans="1:31">
      <c r="A83" s="59"/>
      <c r="B83" s="61"/>
      <c r="C83" s="86"/>
      <c r="D83" s="86"/>
      <c r="E83" s="86"/>
      <c r="F83" s="86"/>
      <c r="G83" s="87"/>
      <c r="H83" s="86"/>
      <c r="I83" s="87"/>
      <c r="J83" s="86"/>
      <c r="K83" s="86"/>
      <c r="L83" s="64"/>
      <c r="M83" s="85"/>
    </row>
    <row r="84" spans="1:31" ht="83.25" customHeight="1">
      <c r="A84" s="59"/>
      <c r="B84" s="61"/>
      <c r="C84" s="105" t="s">
        <v>90</v>
      </c>
      <c r="D84" s="105"/>
      <c r="E84" s="105"/>
      <c r="F84" s="105"/>
      <c r="G84" s="105"/>
      <c r="H84" s="105"/>
      <c r="I84" s="105"/>
      <c r="J84" s="105"/>
      <c r="K84" s="105"/>
      <c r="L84" s="64"/>
      <c r="M84" s="85"/>
    </row>
    <row r="85" spans="1:31" ht="20.100000000000001" customHeight="1">
      <c r="A85" s="59"/>
      <c r="B85" s="74"/>
      <c r="C85" s="65"/>
      <c r="D85" s="65"/>
      <c r="E85" s="65"/>
      <c r="F85" s="65"/>
      <c r="G85" s="66"/>
      <c r="H85" s="65"/>
      <c r="I85" s="66"/>
      <c r="J85" s="65"/>
      <c r="K85" s="65"/>
      <c r="L85" s="67"/>
      <c r="M85" s="85"/>
    </row>
    <row r="86" spans="1:31">
      <c r="A86" s="59"/>
      <c r="B86" s="59"/>
      <c r="C86" s="59"/>
      <c r="D86" s="59"/>
      <c r="E86" s="59"/>
      <c r="F86" s="59"/>
      <c r="G86" s="60"/>
      <c r="H86" s="59"/>
      <c r="I86" s="60"/>
      <c r="J86" s="73"/>
      <c r="K86" s="73"/>
      <c r="L86" s="73"/>
      <c r="M86" s="85"/>
    </row>
    <row r="87" spans="1:31">
      <c r="G87" s="81"/>
      <c r="H87" s="43"/>
      <c r="I87" s="81"/>
      <c r="J87" s="43"/>
      <c r="K87" s="43"/>
      <c r="L87" s="18"/>
      <c r="AD87" s="43"/>
      <c r="AE87" s="43"/>
    </row>
    <row r="88" spans="1:31" ht="15" hidden="1" customHeight="1">
      <c r="C88" t="s">
        <v>87</v>
      </c>
      <c r="G88" s="81"/>
      <c r="H88" s="43"/>
      <c r="I88" s="81"/>
      <c r="J88" s="43"/>
      <c r="K88" s="43"/>
      <c r="L88" s="18"/>
      <c r="AD88" s="43"/>
      <c r="AE88" s="43"/>
    </row>
    <row r="89" spans="1:31" ht="15" hidden="1" customHeight="1">
      <c r="C89" t="s">
        <v>88</v>
      </c>
      <c r="G89" s="81"/>
      <c r="H89" s="43"/>
      <c r="I89" s="81"/>
      <c r="J89" s="43"/>
      <c r="K89" s="43"/>
      <c r="L89" s="18"/>
      <c r="N89" s="43"/>
      <c r="O89" s="90" t="s">
        <v>0</v>
      </c>
      <c r="P89" s="90"/>
      <c r="R89" s="43" t="s">
        <v>1</v>
      </c>
      <c r="T89" s="43"/>
      <c r="U89" s="42" t="s">
        <v>77</v>
      </c>
      <c r="V89" s="42" t="s">
        <v>74</v>
      </c>
      <c r="W89" s="42" t="s">
        <v>76</v>
      </c>
      <c r="X89" s="42" t="s">
        <v>78</v>
      </c>
      <c r="Y89" s="42" t="s">
        <v>76</v>
      </c>
      <c r="Z89" s="42" t="s">
        <v>80</v>
      </c>
      <c r="AB89" s="43" t="s">
        <v>72</v>
      </c>
      <c r="AC89" s="42"/>
      <c r="AD89" s="43"/>
      <c r="AE89" s="43"/>
    </row>
    <row r="90" spans="1:31" ht="15" hidden="1" customHeight="1">
      <c r="C90" t="s">
        <v>89</v>
      </c>
      <c r="G90" s="81"/>
      <c r="H90" s="43"/>
      <c r="I90" s="81"/>
      <c r="J90" s="43"/>
      <c r="K90" s="43"/>
      <c r="L90" s="18"/>
      <c r="N90" s="43"/>
      <c r="O90" s="41">
        <v>0</v>
      </c>
      <c r="P90" s="42">
        <v>5</v>
      </c>
      <c r="R90" s="43" t="s">
        <v>2</v>
      </c>
      <c r="S90" s="41" t="s">
        <v>5</v>
      </c>
      <c r="T90" s="41" t="s">
        <v>5</v>
      </c>
      <c r="U90" s="42">
        <v>0</v>
      </c>
      <c r="V90" s="42">
        <v>0</v>
      </c>
      <c r="W90" s="42">
        <v>0</v>
      </c>
      <c r="X90" s="42"/>
      <c r="Y90" s="42"/>
      <c r="Z90" s="42"/>
      <c r="AB90" s="43">
        <v>0</v>
      </c>
      <c r="AC90" s="42">
        <v>0</v>
      </c>
      <c r="AD90" s="43"/>
      <c r="AE90" s="43"/>
    </row>
    <row r="91" spans="1:31" hidden="1">
      <c r="G91" s="81"/>
      <c r="H91" s="43"/>
      <c r="I91" s="81"/>
      <c r="J91" s="43"/>
      <c r="K91" s="43"/>
      <c r="L91" s="18"/>
      <c r="N91" s="43"/>
      <c r="O91" s="41" t="s">
        <v>12</v>
      </c>
      <c r="P91" s="42">
        <v>6</v>
      </c>
      <c r="S91" s="43" t="s">
        <v>12</v>
      </c>
      <c r="T91" s="43" t="s">
        <v>12</v>
      </c>
      <c r="U91" s="42">
        <v>0</v>
      </c>
      <c r="V91" s="42">
        <v>0</v>
      </c>
      <c r="W91" s="42">
        <v>0</v>
      </c>
      <c r="X91" s="42">
        <v>6</v>
      </c>
      <c r="Y91" s="42">
        <v>6</v>
      </c>
      <c r="Z91" s="42">
        <v>7</v>
      </c>
      <c r="AB91" s="43">
        <v>1</v>
      </c>
      <c r="AC91" s="42">
        <v>1</v>
      </c>
      <c r="AD91" s="43"/>
      <c r="AE91" s="43"/>
    </row>
    <row r="92" spans="1:31" hidden="1">
      <c r="G92" s="81"/>
      <c r="H92" s="43"/>
      <c r="I92" s="81"/>
      <c r="J92" s="43"/>
      <c r="K92" s="43"/>
      <c r="L92" s="18"/>
      <c r="N92" s="43"/>
      <c r="O92" s="41" t="s">
        <v>13</v>
      </c>
      <c r="P92" s="42">
        <v>7</v>
      </c>
      <c r="S92" s="43" t="s">
        <v>13</v>
      </c>
      <c r="T92" s="43" t="s">
        <v>13</v>
      </c>
      <c r="U92" s="42">
        <v>0</v>
      </c>
      <c r="V92" s="42">
        <v>0</v>
      </c>
      <c r="W92" s="42">
        <v>0</v>
      </c>
      <c r="X92" s="42">
        <v>7</v>
      </c>
      <c r="Y92" s="42">
        <v>7</v>
      </c>
      <c r="Z92" s="42">
        <v>8</v>
      </c>
      <c r="AB92" s="43">
        <v>2</v>
      </c>
      <c r="AC92" s="42">
        <v>2</v>
      </c>
      <c r="AD92" s="43"/>
      <c r="AE92" s="43"/>
    </row>
    <row r="93" spans="1:31" hidden="1">
      <c r="G93" s="81"/>
      <c r="H93" s="43"/>
      <c r="I93" s="81"/>
      <c r="J93" s="43"/>
      <c r="K93" s="43"/>
      <c r="L93" s="18"/>
      <c r="N93" s="43"/>
      <c r="O93" s="41" t="s">
        <v>14</v>
      </c>
      <c r="P93" s="42">
        <v>8</v>
      </c>
      <c r="S93" s="43" t="s">
        <v>14</v>
      </c>
      <c r="T93" s="43" t="s">
        <v>14</v>
      </c>
      <c r="U93" s="42">
        <v>6</v>
      </c>
      <c r="V93" s="42">
        <v>5</v>
      </c>
      <c r="W93" s="42">
        <v>6</v>
      </c>
      <c r="X93" s="42">
        <v>8</v>
      </c>
      <c r="Y93" s="42">
        <v>8</v>
      </c>
      <c r="Z93" s="42">
        <v>9</v>
      </c>
      <c r="AB93" s="43">
        <v>3</v>
      </c>
      <c r="AC93" s="42">
        <v>3</v>
      </c>
      <c r="AD93" s="43"/>
      <c r="AE93" s="43"/>
    </row>
    <row r="94" spans="1:31" hidden="1">
      <c r="G94" s="81"/>
      <c r="H94" s="43"/>
      <c r="I94" s="81"/>
      <c r="J94" s="43"/>
      <c r="K94" s="43"/>
      <c r="L94" s="18"/>
      <c r="N94" s="43"/>
      <c r="O94" s="41" t="s">
        <v>15</v>
      </c>
      <c r="P94" s="42">
        <v>9</v>
      </c>
      <c r="S94" s="43" t="s">
        <v>15</v>
      </c>
      <c r="T94" s="43" t="s">
        <v>15</v>
      </c>
      <c r="U94" s="42">
        <v>7</v>
      </c>
      <c r="V94" s="42">
        <v>6</v>
      </c>
      <c r="W94" s="42">
        <v>7</v>
      </c>
      <c r="X94" s="42">
        <v>9</v>
      </c>
      <c r="Y94" s="42">
        <v>9</v>
      </c>
      <c r="Z94" s="42">
        <v>10</v>
      </c>
      <c r="AB94" s="43" t="s">
        <v>73</v>
      </c>
      <c r="AC94" s="42">
        <v>4</v>
      </c>
      <c r="AD94" s="43"/>
      <c r="AE94" s="43"/>
    </row>
    <row r="95" spans="1:31" hidden="1">
      <c r="G95" s="81"/>
      <c r="H95" s="43"/>
      <c r="I95" s="81"/>
      <c r="J95" s="43"/>
      <c r="K95" s="43"/>
      <c r="L95" s="18"/>
      <c r="N95" s="43"/>
      <c r="O95" s="41" t="s">
        <v>16</v>
      </c>
      <c r="P95" s="42">
        <v>10</v>
      </c>
      <c r="S95" s="43" t="s">
        <v>16</v>
      </c>
      <c r="T95" s="43" t="s">
        <v>16</v>
      </c>
      <c r="U95" s="42">
        <v>8</v>
      </c>
      <c r="V95" s="42">
        <v>7</v>
      </c>
      <c r="W95" s="42">
        <v>8</v>
      </c>
      <c r="X95" s="42">
        <v>10</v>
      </c>
      <c r="Y95" s="42">
        <v>10</v>
      </c>
      <c r="Z95" s="42">
        <v>11</v>
      </c>
      <c r="AB95" s="41"/>
      <c r="AC95" s="42"/>
      <c r="AD95" s="43"/>
      <c r="AE95" s="43"/>
    </row>
    <row r="96" spans="1:31" hidden="1">
      <c r="G96" s="81"/>
      <c r="H96" s="43"/>
      <c r="I96" s="81"/>
      <c r="J96" s="43"/>
      <c r="K96" s="43"/>
      <c r="L96" s="18"/>
      <c r="N96" s="43"/>
      <c r="O96" s="41" t="s">
        <v>17</v>
      </c>
      <c r="P96" s="42">
        <v>11</v>
      </c>
      <c r="S96" s="43" t="s">
        <v>17</v>
      </c>
      <c r="T96" s="43" t="s">
        <v>17</v>
      </c>
      <c r="U96" s="42">
        <v>9</v>
      </c>
      <c r="V96" s="42">
        <v>8</v>
      </c>
      <c r="W96" s="42">
        <v>9</v>
      </c>
      <c r="X96" s="42">
        <v>11</v>
      </c>
      <c r="Y96" s="42">
        <v>10</v>
      </c>
      <c r="Z96" s="42">
        <v>12</v>
      </c>
      <c r="AB96" s="43"/>
      <c r="AC96" s="42"/>
      <c r="AD96" s="43"/>
      <c r="AE96" s="43"/>
    </row>
    <row r="97" spans="7:31" hidden="1">
      <c r="G97" s="81"/>
      <c r="H97" s="43"/>
      <c r="I97" s="81"/>
      <c r="J97" s="43"/>
      <c r="K97" s="43"/>
      <c r="L97" s="18"/>
      <c r="N97" s="43"/>
      <c r="O97" s="41" t="s">
        <v>18</v>
      </c>
      <c r="P97" s="42">
        <v>12</v>
      </c>
      <c r="S97" s="43" t="s">
        <v>18</v>
      </c>
      <c r="T97" s="43" t="s">
        <v>75</v>
      </c>
      <c r="U97" s="42">
        <v>10</v>
      </c>
      <c r="V97" s="42">
        <v>10</v>
      </c>
      <c r="W97" s="42">
        <v>10</v>
      </c>
      <c r="X97" s="42">
        <v>12</v>
      </c>
      <c r="Y97" s="42">
        <v>10</v>
      </c>
      <c r="Z97" s="42">
        <v>13</v>
      </c>
      <c r="AB97" s="43"/>
      <c r="AC97" s="42"/>
      <c r="AD97" s="43"/>
      <c r="AE97" s="43"/>
    </row>
    <row r="98" spans="7:31" hidden="1">
      <c r="G98" s="81"/>
      <c r="H98" s="43"/>
      <c r="I98" s="81"/>
      <c r="J98" s="43"/>
      <c r="K98" s="43"/>
      <c r="L98" s="18"/>
      <c r="N98" s="43"/>
      <c r="O98" s="41" t="s">
        <v>19</v>
      </c>
      <c r="P98" s="42">
        <v>13</v>
      </c>
      <c r="S98" s="43" t="s">
        <v>19</v>
      </c>
      <c r="T98" s="43"/>
      <c r="V98" s="42"/>
      <c r="W98" s="42"/>
      <c r="X98" s="42"/>
      <c r="Y98" s="42"/>
      <c r="Z98" s="42">
        <v>14</v>
      </c>
      <c r="AB98" s="43"/>
      <c r="AC98" s="42"/>
      <c r="AD98" s="43"/>
      <c r="AE98" s="43"/>
    </row>
    <row r="99" spans="7:31" hidden="1">
      <c r="G99" s="81"/>
      <c r="H99" s="43"/>
      <c r="I99" s="81"/>
      <c r="J99" s="43"/>
      <c r="K99" s="43"/>
      <c r="L99" s="18"/>
      <c r="N99" s="43"/>
      <c r="O99" s="41" t="s">
        <v>40</v>
      </c>
      <c r="P99" s="42">
        <v>14</v>
      </c>
      <c r="S99" s="43" t="s">
        <v>40</v>
      </c>
      <c r="T99" s="41"/>
      <c r="V99" s="42"/>
      <c r="W99" s="42"/>
      <c r="X99" s="42"/>
      <c r="Y99" s="42"/>
      <c r="Z99" s="42">
        <v>15</v>
      </c>
      <c r="AB99" s="43"/>
      <c r="AC99" s="42"/>
      <c r="AD99" s="43"/>
      <c r="AE99" s="43"/>
    </row>
    <row r="100" spans="7:31" hidden="1">
      <c r="G100" s="81"/>
      <c r="H100" s="43"/>
      <c r="I100" s="81"/>
      <c r="J100" s="43"/>
      <c r="K100" s="43"/>
      <c r="L100" s="18"/>
      <c r="N100" s="43"/>
      <c r="O100" s="41" t="s">
        <v>41</v>
      </c>
      <c r="P100" s="42">
        <v>15</v>
      </c>
      <c r="S100" s="43" t="s">
        <v>41</v>
      </c>
      <c r="T100" s="43"/>
      <c r="V100" s="42"/>
      <c r="W100" s="42"/>
      <c r="X100" s="42"/>
      <c r="Y100" s="42"/>
      <c r="Z100" s="42">
        <v>16</v>
      </c>
      <c r="AB100" s="43"/>
      <c r="AC100" s="42"/>
      <c r="AD100" s="43"/>
      <c r="AE100" s="43"/>
    </row>
    <row r="101" spans="7:31" hidden="1">
      <c r="G101" s="81"/>
      <c r="H101" s="43"/>
      <c r="I101" s="81"/>
      <c r="J101" s="43"/>
      <c r="K101" s="43"/>
      <c r="L101" s="18"/>
      <c r="N101" s="43"/>
      <c r="O101" s="41" t="s">
        <v>42</v>
      </c>
      <c r="P101" s="42">
        <v>16</v>
      </c>
      <c r="S101" s="43" t="s">
        <v>42</v>
      </c>
      <c r="T101" s="43"/>
      <c r="V101" s="42"/>
      <c r="W101" s="42"/>
      <c r="X101" s="42"/>
      <c r="Y101" s="42"/>
      <c r="Z101" s="42">
        <v>17</v>
      </c>
      <c r="AB101" s="43"/>
      <c r="AC101" s="42"/>
      <c r="AD101" s="43"/>
      <c r="AE101" s="43"/>
    </row>
    <row r="102" spans="7:31" hidden="1">
      <c r="G102" s="81"/>
      <c r="H102" s="43"/>
      <c r="I102" s="81"/>
      <c r="J102" s="43"/>
      <c r="K102" s="43"/>
      <c r="L102" s="18"/>
      <c r="N102" s="43"/>
      <c r="O102" s="41" t="s">
        <v>43</v>
      </c>
      <c r="P102" s="42">
        <v>17</v>
      </c>
      <c r="S102" s="43" t="s">
        <v>43</v>
      </c>
      <c r="T102" s="43"/>
      <c r="V102" s="42"/>
      <c r="W102" s="42"/>
      <c r="X102" s="42"/>
      <c r="Y102" s="42"/>
      <c r="Z102" s="42">
        <v>18</v>
      </c>
      <c r="AB102" s="43"/>
      <c r="AC102" s="42"/>
      <c r="AD102" s="43"/>
      <c r="AE102" s="43"/>
    </row>
    <row r="103" spans="7:31" hidden="1">
      <c r="G103" s="81"/>
      <c r="H103" s="43"/>
      <c r="I103" s="81"/>
      <c r="J103" s="43"/>
      <c r="K103" s="43"/>
      <c r="L103" s="43"/>
      <c r="N103" s="43"/>
      <c r="O103" s="41" t="s">
        <v>44</v>
      </c>
      <c r="P103" s="42">
        <v>18</v>
      </c>
      <c r="S103" s="43" t="s">
        <v>44</v>
      </c>
      <c r="T103" s="43"/>
      <c r="V103" s="42"/>
      <c r="W103" s="42"/>
      <c r="X103" s="42"/>
      <c r="Y103" s="42"/>
      <c r="Z103" s="42">
        <v>19</v>
      </c>
      <c r="AB103" s="43"/>
      <c r="AC103" s="42"/>
      <c r="AD103" s="43"/>
      <c r="AE103" s="43"/>
    </row>
    <row r="104" spans="7:31" hidden="1">
      <c r="G104" s="81"/>
      <c r="H104" s="43"/>
      <c r="I104" s="81"/>
      <c r="J104" s="43"/>
      <c r="K104" s="43"/>
      <c r="L104" s="43"/>
      <c r="N104" s="43"/>
      <c r="O104" s="41" t="s">
        <v>45</v>
      </c>
      <c r="P104" s="42">
        <v>19</v>
      </c>
      <c r="S104" s="43" t="s">
        <v>79</v>
      </c>
      <c r="T104" s="43"/>
      <c r="V104" s="42"/>
      <c r="W104" s="42"/>
      <c r="X104" s="42"/>
      <c r="Y104" s="42"/>
      <c r="Z104" s="42">
        <v>20</v>
      </c>
      <c r="AB104" s="43"/>
      <c r="AC104" s="42"/>
      <c r="AD104" s="43"/>
      <c r="AE104" s="43"/>
    </row>
    <row r="105" spans="7:31" hidden="1">
      <c r="G105" s="81"/>
      <c r="H105" s="43"/>
      <c r="I105" s="81"/>
      <c r="J105" s="43"/>
      <c r="K105" s="43"/>
      <c r="L105" s="43"/>
      <c r="O105" s="41" t="s">
        <v>46</v>
      </c>
      <c r="P105" s="42">
        <v>20</v>
      </c>
      <c r="AD105" s="43"/>
      <c r="AE105" s="43"/>
    </row>
    <row r="106" spans="7:31" hidden="1">
      <c r="G106" s="81"/>
      <c r="H106" s="43"/>
      <c r="I106" s="81"/>
      <c r="J106" s="43"/>
      <c r="K106" s="43"/>
      <c r="L106" s="43"/>
      <c r="O106" s="41" t="s">
        <v>47</v>
      </c>
      <c r="P106" s="42">
        <v>21</v>
      </c>
      <c r="AD106" s="43"/>
      <c r="AE106" s="43"/>
    </row>
    <row r="107" spans="7:31" hidden="1">
      <c r="G107" s="81"/>
      <c r="H107" s="43"/>
      <c r="I107" s="81"/>
      <c r="J107" s="43"/>
      <c r="K107" s="43"/>
      <c r="L107" s="43"/>
      <c r="O107" s="41" t="s">
        <v>48</v>
      </c>
      <c r="P107" s="42">
        <v>22</v>
      </c>
      <c r="AD107" s="43"/>
      <c r="AE107" s="43"/>
    </row>
    <row r="108" spans="7:31" hidden="1">
      <c r="G108" s="81"/>
      <c r="H108" s="43"/>
      <c r="I108" s="81"/>
      <c r="J108" s="43"/>
      <c r="K108" s="43"/>
      <c r="L108" s="43"/>
      <c r="O108" s="41" t="s">
        <v>49</v>
      </c>
      <c r="P108" s="42">
        <v>23</v>
      </c>
      <c r="T108" s="42" t="s">
        <v>82</v>
      </c>
      <c r="AD108" s="43"/>
      <c r="AE108" s="43"/>
    </row>
    <row r="109" spans="7:31" hidden="1">
      <c r="G109" s="81"/>
      <c r="H109" s="43"/>
      <c r="I109" s="81"/>
      <c r="J109" s="43"/>
      <c r="K109" s="43"/>
      <c r="L109" s="43"/>
      <c r="O109" s="41" t="s">
        <v>50</v>
      </c>
      <c r="P109" s="42">
        <v>24</v>
      </c>
      <c r="S109" s="41" t="s">
        <v>5</v>
      </c>
      <c r="T109" s="42">
        <v>0</v>
      </c>
      <c r="AD109" s="43"/>
      <c r="AE109" s="43"/>
    </row>
    <row r="110" spans="7:31" hidden="1">
      <c r="G110" s="81"/>
      <c r="H110" s="43"/>
      <c r="I110" s="81"/>
      <c r="J110" s="43"/>
      <c r="K110" s="43"/>
      <c r="L110" s="43"/>
      <c r="O110" s="41" t="s">
        <v>51</v>
      </c>
      <c r="P110" s="42">
        <v>25</v>
      </c>
      <c r="S110" s="43" t="s">
        <v>83</v>
      </c>
      <c r="T110" s="42">
        <v>0</v>
      </c>
      <c r="AD110" s="43"/>
      <c r="AE110" s="43"/>
    </row>
    <row r="111" spans="7:31" hidden="1">
      <c r="G111" s="81"/>
      <c r="H111" s="43"/>
      <c r="I111" s="81"/>
      <c r="J111" s="43"/>
      <c r="K111" s="43"/>
      <c r="L111" s="43"/>
      <c r="O111" s="41" t="s">
        <v>52</v>
      </c>
      <c r="P111" s="42">
        <v>26</v>
      </c>
      <c r="S111" s="43" t="s">
        <v>84</v>
      </c>
      <c r="T111" s="42">
        <v>5</v>
      </c>
      <c r="AD111" s="43"/>
      <c r="AE111" s="43"/>
    </row>
    <row r="112" spans="7:31" hidden="1">
      <c r="G112" s="81"/>
      <c r="H112" s="43"/>
      <c r="I112" s="81"/>
      <c r="J112" s="43"/>
      <c r="K112" s="43"/>
      <c r="L112" s="43"/>
      <c r="O112" s="41" t="s">
        <v>53</v>
      </c>
      <c r="P112" s="42">
        <v>27</v>
      </c>
      <c r="S112" s="43" t="s">
        <v>85</v>
      </c>
      <c r="T112" s="42">
        <v>6</v>
      </c>
      <c r="AD112" s="43"/>
      <c r="AE112" s="43"/>
    </row>
    <row r="113" spans="7:31" hidden="1">
      <c r="G113" s="81"/>
      <c r="H113" s="43"/>
      <c r="I113" s="81"/>
      <c r="J113" s="43"/>
      <c r="K113" s="43"/>
      <c r="L113" s="43"/>
      <c r="O113" s="41" t="s">
        <v>54</v>
      </c>
      <c r="P113" s="42">
        <v>28</v>
      </c>
      <c r="AD113" s="43"/>
      <c r="AE113" s="43"/>
    </row>
    <row r="114" spans="7:31" hidden="1">
      <c r="G114" s="81"/>
      <c r="H114" s="43"/>
      <c r="I114" s="81"/>
      <c r="J114" s="43"/>
      <c r="K114" s="43"/>
      <c r="L114" s="43"/>
      <c r="O114" s="41" t="s">
        <v>55</v>
      </c>
      <c r="P114" s="42">
        <v>29</v>
      </c>
      <c r="AD114" s="43"/>
      <c r="AE114" s="43"/>
    </row>
    <row r="115" spans="7:31" hidden="1">
      <c r="G115" s="81"/>
      <c r="H115" s="43"/>
      <c r="I115" s="81"/>
      <c r="J115" s="43"/>
      <c r="K115" s="43"/>
      <c r="L115" s="43"/>
      <c r="O115" s="41" t="s">
        <v>56</v>
      </c>
      <c r="P115" s="42">
        <v>30</v>
      </c>
      <c r="AD115" s="43"/>
      <c r="AE115" s="43"/>
    </row>
    <row r="116" spans="7:31" hidden="1">
      <c r="G116" s="81"/>
      <c r="H116" s="43"/>
      <c r="I116" s="81"/>
      <c r="J116" s="43"/>
      <c r="K116" s="43"/>
      <c r="L116" s="43"/>
      <c r="O116" s="41" t="s">
        <v>57</v>
      </c>
      <c r="P116" s="42">
        <v>31</v>
      </c>
      <c r="AD116" s="43"/>
      <c r="AE116" s="43"/>
    </row>
    <row r="117" spans="7:31" hidden="1">
      <c r="G117" s="81"/>
      <c r="H117" s="43"/>
      <c r="I117" s="81"/>
      <c r="J117" s="43"/>
      <c r="K117" s="43"/>
      <c r="L117" s="43"/>
      <c r="O117" s="41" t="s">
        <v>58</v>
      </c>
      <c r="P117" s="42">
        <v>32</v>
      </c>
      <c r="AD117" s="43"/>
      <c r="AE117" s="43"/>
    </row>
    <row r="118" spans="7:31" hidden="1">
      <c r="O118" s="41" t="s">
        <v>59</v>
      </c>
      <c r="P118" s="42">
        <v>33</v>
      </c>
    </row>
    <row r="119" spans="7:31" hidden="1">
      <c r="O119" s="41" t="s">
        <v>60</v>
      </c>
      <c r="P119" s="42">
        <v>34</v>
      </c>
    </row>
    <row r="120" spans="7:31" hidden="1">
      <c r="O120" s="41" t="s">
        <v>61</v>
      </c>
      <c r="P120" s="42">
        <v>35</v>
      </c>
    </row>
    <row r="121" spans="7:31" hidden="1">
      <c r="O121" s="41" t="s">
        <v>62</v>
      </c>
      <c r="P121" s="42">
        <v>36</v>
      </c>
    </row>
    <row r="122" spans="7:31" hidden="1">
      <c r="O122" s="41" t="s">
        <v>63</v>
      </c>
      <c r="P122" s="42">
        <v>37</v>
      </c>
    </row>
    <row r="123" spans="7:31" hidden="1">
      <c r="O123" s="41" t="s">
        <v>64</v>
      </c>
      <c r="P123" s="42">
        <v>38</v>
      </c>
    </row>
    <row r="124" spans="7:31" hidden="1">
      <c r="O124" s="41" t="s">
        <v>65</v>
      </c>
      <c r="P124" s="42">
        <v>39</v>
      </c>
    </row>
    <row r="125" spans="7:31" hidden="1">
      <c r="O125" s="41" t="s">
        <v>66</v>
      </c>
      <c r="P125" s="42">
        <v>40</v>
      </c>
    </row>
    <row r="126" spans="7:31" hidden="1">
      <c r="O126" s="41" t="s">
        <v>67</v>
      </c>
      <c r="P126" s="42">
        <v>41</v>
      </c>
    </row>
    <row r="127" spans="7:31" hidden="1">
      <c r="O127" s="41" t="s">
        <v>68</v>
      </c>
      <c r="P127" s="42">
        <v>42</v>
      </c>
    </row>
    <row r="128" spans="7:31" hidden="1">
      <c r="O128" s="41" t="s">
        <v>69</v>
      </c>
      <c r="P128" s="42">
        <v>43</v>
      </c>
    </row>
    <row r="129" spans="7:29" hidden="1">
      <c r="O129" s="41" t="s">
        <v>70</v>
      </c>
      <c r="P129" s="42">
        <v>44</v>
      </c>
    </row>
    <row r="130" spans="7:29" hidden="1">
      <c r="O130" s="41" t="s">
        <v>71</v>
      </c>
      <c r="P130" s="42">
        <v>45</v>
      </c>
    </row>
    <row r="131" spans="7:29" hidden="1">
      <c r="G131"/>
      <c r="I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7:29" hidden="1">
      <c r="G132"/>
      <c r="I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7:29" hidden="1">
      <c r="G133"/>
      <c r="I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7:29" hidden="1">
      <c r="G134"/>
      <c r="I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7:29" hidden="1">
      <c r="G135"/>
      <c r="I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7:29" hidden="1">
      <c r="G136"/>
      <c r="I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</sheetData>
  <sheetProtection password="DF1A" sheet="1" objects="1" scenarios="1"/>
  <protectedRanges>
    <protectedRange sqref="D7:I7 G72 G70 G68 G66 G64 G62 G54:G55 G51 G47:G48 G42:G43 G34 G32 G28:G29 G23:G24 G18:G19 F13:G14 E3:I3 E5:I5 C74:K84" name="Plage1"/>
    <protectedRange sqref="F13:G55" name="Points Auto et"/>
    <protectedRange sqref="G62:G72" name="Postes eligibles"/>
    <protectedRange sqref="C74:K84" name="Commentaires"/>
    <protectedRange sqref="C3:I7" name="Nom"/>
  </protectedRanges>
  <mergeCells count="38">
    <mergeCell ref="C84:K84"/>
    <mergeCell ref="G7:I7"/>
    <mergeCell ref="E7:F7"/>
    <mergeCell ref="E5:I5"/>
    <mergeCell ref="E3:I3"/>
    <mergeCell ref="E27:E28"/>
    <mergeCell ref="E72:F72"/>
    <mergeCell ref="C62:C72"/>
    <mergeCell ref="G47:G48"/>
    <mergeCell ref="G28:G29"/>
    <mergeCell ref="I28:I29"/>
    <mergeCell ref="E29:E30"/>
    <mergeCell ref="E46:E47"/>
    <mergeCell ref="E48:E49"/>
    <mergeCell ref="E62:F62"/>
    <mergeCell ref="E53:E54"/>
    <mergeCell ref="E19:E20"/>
    <mergeCell ref="B1:L1"/>
    <mergeCell ref="G23:G24"/>
    <mergeCell ref="I23:I24"/>
    <mergeCell ref="E22:E23"/>
    <mergeCell ref="E24:E25"/>
    <mergeCell ref="E55:E56"/>
    <mergeCell ref="O89:P89"/>
    <mergeCell ref="E12:E13"/>
    <mergeCell ref="E14:E15"/>
    <mergeCell ref="I13:I14"/>
    <mergeCell ref="F13:G14"/>
    <mergeCell ref="E41:E42"/>
    <mergeCell ref="E43:E44"/>
    <mergeCell ref="G42:G43"/>
    <mergeCell ref="I47:I48"/>
    <mergeCell ref="G54:G55"/>
    <mergeCell ref="I54:I55"/>
    <mergeCell ref="I42:I43"/>
    <mergeCell ref="E17:E18"/>
    <mergeCell ref="G18:G19"/>
    <mergeCell ref="I18:I19"/>
  </mergeCells>
  <dataValidations count="6">
    <dataValidation type="list" allowBlank="1" showInputMessage="1" showErrorMessage="1" sqref="G18:G19">
      <formula1>$AB$90:$AB$95</formula1>
    </dataValidation>
    <dataValidation type="list" allowBlank="1" showInputMessage="1" showErrorMessage="1" sqref="G28 G23:G24 G62 G54 G47:G48 G51">
      <formula1>$T$90:$T$99</formula1>
    </dataValidation>
    <dataValidation type="list" allowBlank="1" showInputMessage="1" showErrorMessage="1" sqref="G32 G70 G42 G34 G44">
      <formula1>$R$89:$R$90</formula1>
    </dataValidation>
    <dataValidation type="list" allowBlank="1" showInputMessage="1" showErrorMessage="1" sqref="F13:G14">
      <formula1>$O$90:$O$130</formula1>
    </dataValidation>
    <dataValidation type="list" allowBlank="1" showInputMessage="1" showErrorMessage="1" sqref="G64 G68 G66">
      <formula1>$S$90:$S$104</formula1>
    </dataValidation>
    <dataValidation type="list" allowBlank="1" showInputMessage="1" showErrorMessage="1" sqref="G72">
      <formula1>$S$109:$S$112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CHAMPENOIS</dc:creator>
  <cp:lastModifiedBy>Florence Champenois</cp:lastModifiedBy>
  <cp:lastPrinted>2021-04-09T21:38:02Z</cp:lastPrinted>
  <dcterms:created xsi:type="dcterms:W3CDTF">2019-03-29T09:52:23Z</dcterms:created>
  <dcterms:modified xsi:type="dcterms:W3CDTF">2021-04-15T13:20:42Z</dcterms:modified>
</cp:coreProperties>
</file>